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40" windowHeight="7320" activeTab="0"/>
  </bookViews>
  <sheets>
    <sheet name="пр.2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'пр.2'!$A$7:$B$8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'пр.2'!$A:$B,'пр.2'!$7:$8</definedName>
    <definedName name="_xlnm.Print_Area" localSheetId="0">'пр.2'!$A$1:$G$190</definedName>
  </definedNames>
  <calcPr fullCalcOnLoad="1"/>
</workbook>
</file>

<file path=xl/sharedStrings.xml><?xml version="1.0" encoding="utf-8"?>
<sst xmlns="http://schemas.openxmlformats.org/spreadsheetml/2006/main" count="237" uniqueCount="228">
  <si>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</si>
  <si>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</si>
  <si>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</si>
  <si>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</si>
  <si>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</si>
  <si>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</si>
  <si>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</si>
  <si>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</si>
  <si>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</si>
  <si>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</si>
  <si>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</si>
  <si>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</si>
  <si>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</si>
  <si>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</si>
  <si>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</si>
  <si>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</si>
  <si>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</si>
  <si>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</si>
  <si>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</si>
  <si>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</si>
  <si>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</si>
  <si>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</si>
  <si>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</si>
  <si>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</si>
  <si>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</si>
  <si>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</si>
  <si>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</si>
  <si>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</si>
  <si>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</si>
  <si>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</si>
  <si>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</si>
  <si>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</si>
  <si>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</si>
  <si>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</si>
  <si>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</si>
  <si>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</si>
  <si>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</si>
  <si>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</si>
  <si>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</si>
  <si>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</si>
  <si>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</si>
  <si>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</si>
  <si>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</si>
  <si>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</si>
  <si>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</si>
  <si>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</si>
  <si>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</si>
  <si>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</si>
  <si>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</si>
  <si>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</si>
  <si>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</si>
  <si>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на воспитание и обучение детей-инвалидов в детских дошкольных учреждениях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</si>
  <si>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</si>
  <si>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</si>
  <si>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</si>
  <si>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</si>
  <si>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</si>
  <si>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</si>
  <si>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</si>
  <si>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</si>
  <si>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</si>
  <si>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</si>
  <si>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</si>
  <si>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</si>
  <si>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</si>
  <si>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</si>
  <si>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</si>
  <si>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</si>
  <si>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</si>
  <si>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</si>
  <si>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</si>
  <si>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</si>
  <si>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</si>
  <si>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</si>
  <si>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</si>
  <si>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</si>
  <si>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</si>
  <si>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</si>
  <si>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</si>
  <si>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</si>
  <si>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</si>
  <si>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</si>
  <si>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</si>
  <si>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</si>
  <si>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</si>
  <si>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</si>
  <si>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</si>
  <si>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</si>
  <si>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</si>
  <si>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</si>
  <si>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</si>
  <si>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</si>
  <si>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</si>
  <si>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</si>
  <si>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</si>
  <si>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</si>
  <si>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</si>
  <si>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</si>
  <si>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</si>
  <si>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</si>
  <si>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</si>
  <si>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</si>
  <si>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</si>
  <si>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</si>
  <si>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</si>
  <si>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</si>
  <si>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</si>
  <si>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</si>
  <si>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</si>
  <si>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</si>
  <si>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</si>
  <si>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</si>
  <si>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</si>
  <si>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</si>
  <si>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</si>
  <si>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</si>
  <si>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</si>
  <si>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</si>
  <si>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</si>
  <si>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</si>
  <si>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</si>
  <si>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</si>
  <si>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</si>
  <si>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</si>
  <si>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</si>
  <si>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</si>
  <si>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</si>
  <si>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</si>
  <si>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</si>
  <si>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</si>
  <si>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</si>
  <si>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</si>
  <si>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</si>
  <si>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</si>
  <si>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</si>
  <si>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</si>
  <si>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</si>
  <si>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</si>
  <si>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</si>
  <si>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</si>
  <si>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</si>
  <si>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</si>
  <si>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</si>
  <si>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</si>
  <si>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</si>
  <si>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</si>
  <si>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</si>
  <si>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</si>
  <si>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</si>
  <si>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</si>
  <si>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</si>
  <si>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</si>
  <si>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субсидии бюджетам на финансовое обеспечение мероприятий по капитальному ремонту многоквартирных домов за счет средств областного бюджета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</si>
  <si>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</si>
  <si>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</si>
  <si>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</si>
  <si>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</si>
  <si>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 - иные межбюджетные трансферты на воспитанте и обучение детей-инвалидов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</si>
  <si>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</si>
  <si>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</si>
  <si>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</si>
  <si>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</si>
  <si>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</si>
  <si>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Средства от распоряжения и реализации конфискованного и иногоимущества</t>
  </si>
  <si>
    <t xml:space="preserve">114 03 040 04 0000 440 </t>
  </si>
  <si>
    <t>% исп.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</si>
  <si>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</si>
  <si>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</si>
  <si>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</si>
  <si>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</si>
  <si>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</si>
  <si>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</si>
  <si>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</si>
  <si>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</si>
  <si>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</si>
  <si>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</si>
  <si>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</si>
  <si>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</si>
  <si>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</si>
  <si>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</si>
  <si>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</si>
  <si>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</si>
  <si>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</si>
  <si>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</si>
  <si>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</si>
  <si>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>- субсидии на финансирование областной долгосрочной целевой программы "Чистая вода на 2011-2015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</si>
  <si>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2011-2015 годы"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</si>
  <si>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</si>
  <si>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</si>
  <si>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</si>
  <si>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</si>
  <si>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</si>
  <si>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</si>
  <si>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</si>
  <si>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</si>
  <si>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 xml:space="preserve"> - субсидии из федерального бюджета на  софинансирование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</t>
  </si>
  <si>
    <t>- субсидии бюджетам городских округов на финансовое обеспечение мероприятий по капитальному ремонту многоквартирных домов за счет средств Фонда содействия реформированию жилищно-коммунального хозяйства</t>
  </si>
  <si>
    <t xml:space="preserve">-субсидии на финансирование областной долгосрочной  целевой программы "Развитие системы образования в  Псковской области на 2012-2014 годы" </t>
  </si>
  <si>
    <t xml:space="preserve"> - субвенции бюджетам на модернизацию региональных систем общего образования</t>
  </si>
  <si>
    <t>Глава города Пскова                                                                                                И.Н.Цецерский</t>
  </si>
  <si>
    <t xml:space="preserve">-субсидии на финансирование областной долгосрочной  целевой программы "Развитие рыбохозяйственного комплекса  Псковской области на 2011-2015 годы" </t>
  </si>
  <si>
    <t>2 02 01009 04 0000 151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</si>
  <si>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</si>
  <si>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 - субсидии на капитальный ремонт автомобильных дорог общего пользования административных центров субъектов Российской Федерации </t>
  </si>
  <si>
    <t xml:space="preserve">-субсидии на финансирование областной долгосрочной  программы "Культура Псковского региона в 2011-2015 годах" </t>
  </si>
  <si>
    <t xml:space="preserve">-субсидии на финансирование областной долгосрочной  целевой программы "Доступная среда на 2011-2015 годы" </t>
  </si>
  <si>
    <t xml:space="preserve"> - субсидии на финансирование областной долгосрочной целевой программы "Допризывная подготовка молодежи в Псковской области на 2010-2014 годы"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</si>
  <si>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2011-2015 годы</t>
  </si>
  <si>
    <t xml:space="preserve"> - субсидии на проведение мероприятий по формированию 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"Доступная среда" на 2011-2015 годы   </t>
  </si>
  <si>
    <r>
      <t xml:space="preserve"> - субсидии на капитальный  ремонт и ремонт дворовых территорий многоквартирных домов, проездов к дворовы</t>
    </r>
    <r>
      <rPr>
        <sz val="11"/>
        <rFont val="Arial"/>
        <family val="2"/>
      </rPr>
      <t>м</t>
    </r>
    <r>
      <rPr>
        <sz val="11"/>
        <rFont val="Arial"/>
        <family val="2"/>
      </rPr>
      <t xml:space="preserve"> территориям многоквартирных домов административных центров субъектов РФ и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 года </t>
    </r>
  </si>
  <si>
    <t xml:space="preserve">  Исполнено за 2012 год</t>
  </si>
  <si>
    <t>2 02 01003 04 0000 151</t>
  </si>
  <si>
    <t>Дотации на поддержку мер по обеспечению сбалансированности бюджетов муниципальных районов (городских округов)</t>
  </si>
  <si>
    <t xml:space="preserve"> - субсидии по  областной долгосрочной целевой программе "Обращение с отходами производства и потребления на территории Псковской области на  2011-2015 годы "</t>
  </si>
  <si>
    <t xml:space="preserve"> - субсидии на финансирование областной долгосрочной целевой программы "Демографическая политика в Псковской области на  2012-2015 годы "</t>
  </si>
  <si>
    <t xml:space="preserve"> - субсидии на государственную поддержку малого и среднего предпринимательства, включая крестьянские (фермерские) хозяйства</t>
  </si>
  <si>
    <t>-субсидии по федеральной целевой  программе развития образования на 2011-2015 годы</t>
  </si>
  <si>
    <t xml:space="preserve"> - субсидии на реализацию Федеральной целевой программы "Жилище" на 2011-2015 годы, подпрограмма "Обеспечение жильем молодых семей"</t>
  </si>
  <si>
    <t xml:space="preserve"> - субвенциина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РФ</t>
  </si>
  <si>
    <t>-субвенции на исполнение органами местного самоуправления отдельных государственных полномочий поформированию торгового реестра Псковской области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</si>
  <si>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за счет средств областного бюджета</t>
  </si>
  <si>
    <t xml:space="preserve"> - средства на осуществление дополнительных расходов из резервных фондов Администрации области</t>
  </si>
  <si>
    <t xml:space="preserve"> - субсидии  на финансирование ведомственной целевой программы "Содействие занятости населения Псковской области  на 2011-2012 годы"</t>
  </si>
  <si>
    <t>к Решению Псковской городской Думы</t>
  </si>
  <si>
    <t>Поступления по группам, подгруппам, статьям классификации доходов                                                                   в бюджет города Пскова в 2012 году</t>
  </si>
  <si>
    <t>Приложение 1</t>
  </si>
  <si>
    <t>Бюджет           2012 год</t>
  </si>
  <si>
    <t>от 11.06.2013 № 575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</si>
</sst>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 horizontal="center" vertical="center" wrapText="1"/>
    </xf>
    <xf numFmtId="172" fontId="0" fillId="35" borderId="0" xfId="0" applyNumberFormat="1" applyFill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72" fontId="3" fillId="36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0" fillId="33" borderId="17" xfId="0" applyNumberFormat="1" applyFill="1" applyBorder="1" applyAlignment="1">
      <alignment horizontal="center" vertical="center" wrapText="1"/>
    </xf>
    <xf numFmtId="172" fontId="3" fillId="36" borderId="18" xfId="0" applyNumberFormat="1" applyFont="1" applyFill="1" applyBorder="1" applyAlignment="1">
      <alignment horizontal="center" vertical="center" wrapText="1"/>
    </xf>
    <xf numFmtId="172" fontId="3" fillId="33" borderId="19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 vertical="center" wrapText="1"/>
    </xf>
    <xf numFmtId="0" fontId="0" fillId="35" borderId="0" xfId="0" applyFill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>
      <alignment horizontal="righ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PageLayoutView="0" workbookViewId="0" topLeftCell="B1">
      <selection activeCell="F3" sqref="F3:G3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2.421875" style="5" customWidth="1"/>
    <col min="4" max="4" width="11.57421875" style="30" hidden="1" customWidth="1"/>
    <col min="5" max="5" width="11.7109375" style="31" hidden="1" customWidth="1"/>
    <col min="6" max="6" width="12.57421875" style="5" customWidth="1"/>
    <col min="7" max="7" width="10.140625" style="5" customWidth="1"/>
    <col min="8" max="16384" width="9.140625" style="5" customWidth="1"/>
  </cols>
  <sheetData>
    <row r="1" spans="1:7" ht="12.75" customHeight="1">
      <c r="A1" s="102"/>
      <c r="B1" s="102"/>
      <c r="C1" s="102"/>
      <c r="D1" s="98"/>
      <c r="E1" s="99"/>
      <c r="F1" s="100" t="s">
        <v>225</v>
      </c>
      <c r="G1" s="100"/>
    </row>
    <row r="2" spans="1:7" ht="12.75" customHeight="1">
      <c r="A2" s="100" t="s">
        <v>223</v>
      </c>
      <c r="B2" s="100"/>
      <c r="C2" s="100"/>
      <c r="D2" s="100"/>
      <c r="E2" s="100"/>
      <c r="F2" s="100"/>
      <c r="G2" s="100"/>
    </row>
    <row r="3" spans="1:7" ht="12.75" customHeight="1">
      <c r="A3" s="103"/>
      <c r="B3" s="103"/>
      <c r="C3" s="103"/>
      <c r="F3" s="100" t="s">
        <v>227</v>
      </c>
      <c r="G3" s="100"/>
    </row>
    <row r="4" ht="12.75" customHeight="1"/>
    <row r="5" spans="1:7" ht="37.5" customHeight="1">
      <c r="A5" s="107" t="s">
        <v>224</v>
      </c>
      <c r="B5" s="107"/>
      <c r="C5" s="107"/>
      <c r="D5" s="107"/>
      <c r="E5" s="107"/>
      <c r="F5" s="107"/>
      <c r="G5" s="107"/>
    </row>
    <row r="6" spans="1:7" ht="9.75" customHeight="1" thickBot="1">
      <c r="A6" s="104"/>
      <c r="B6" s="104"/>
      <c r="C6" s="104"/>
      <c r="D6" s="104"/>
      <c r="E6" s="104"/>
      <c r="G6" s="80" t="s">
        <v>99</v>
      </c>
    </row>
    <row r="7" spans="1:7" s="36" customFormat="1" ht="41.25" customHeight="1">
      <c r="A7" s="29" t="s">
        <v>36</v>
      </c>
      <c r="B7" s="28" t="s">
        <v>37</v>
      </c>
      <c r="C7" s="28" t="s">
        <v>226</v>
      </c>
      <c r="D7" s="34" t="s">
        <v>113</v>
      </c>
      <c r="E7" s="35" t="s">
        <v>114</v>
      </c>
      <c r="F7" s="28" t="s">
        <v>210</v>
      </c>
      <c r="G7" s="79" t="s">
        <v>165</v>
      </c>
    </row>
    <row r="8" spans="1:7" s="36" customFormat="1" ht="12.75" customHeight="1" thickBot="1">
      <c r="A8" s="32">
        <v>1</v>
      </c>
      <c r="B8" s="26">
        <v>2</v>
      </c>
      <c r="C8" s="26">
        <v>3</v>
      </c>
      <c r="D8" s="37">
        <v>4</v>
      </c>
      <c r="E8" s="64">
        <v>5</v>
      </c>
      <c r="F8" s="26">
        <v>4</v>
      </c>
      <c r="G8" s="26">
        <v>5</v>
      </c>
    </row>
    <row r="9" spans="1:6" ht="12" hidden="1">
      <c r="A9" s="33"/>
      <c r="B9" s="33"/>
      <c r="F9" s="66"/>
    </row>
    <row r="10" spans="1:7" s="25" customFormat="1" ht="24" customHeight="1">
      <c r="A10" s="7" t="s">
        <v>0</v>
      </c>
      <c r="B10" s="7" t="s">
        <v>52</v>
      </c>
      <c r="C10" s="75">
        <f>C12+C14+C18+C28+C34+C51+C55+C59+C72+C73+C33</f>
        <v>1971952.2000000002</v>
      </c>
      <c r="D10" s="44">
        <f>D12+D14+D18+D28+D34+D51+D55+D59+D72+D73</f>
        <v>1720645.3</v>
      </c>
      <c r="E10" s="45">
        <f>E12+E14+E18+E28+E34+E51+E55+E59+E72+E73</f>
        <v>1819432.7</v>
      </c>
      <c r="F10" s="81">
        <f>F12+F14+F18+F28+F34+F51+F55+F59+F72+F73+F33</f>
        <v>1592386.5999999999</v>
      </c>
      <c r="G10" s="75">
        <f>F10/C10*100</f>
        <v>80.75178495705929</v>
      </c>
    </row>
    <row r="11" spans="1:7" s="20" customFormat="1" ht="0.75" customHeight="1" hidden="1">
      <c r="A11" s="2"/>
      <c r="B11" s="2"/>
      <c r="C11" s="68"/>
      <c r="D11" s="38"/>
      <c r="E11" s="39"/>
      <c r="F11" s="82"/>
      <c r="G11" s="68"/>
    </row>
    <row r="12" spans="1:7" s="21" customFormat="1" ht="17.25" customHeight="1">
      <c r="A12" s="2" t="s">
        <v>1</v>
      </c>
      <c r="B12" s="2" t="s">
        <v>2</v>
      </c>
      <c r="C12" s="69">
        <f>C13</f>
        <v>933608</v>
      </c>
      <c r="D12" s="40">
        <f>D13</f>
        <v>871821</v>
      </c>
      <c r="E12" s="41">
        <f>E13</f>
        <v>946050</v>
      </c>
      <c r="F12" s="83">
        <f>F13</f>
        <v>913845.4</v>
      </c>
      <c r="G12" s="67">
        <f aca="true" t="shared" si="0" ref="G12:G76">F12/C12*100</f>
        <v>97.88320151498273</v>
      </c>
    </row>
    <row r="13" spans="1:7" s="20" customFormat="1" ht="17.25" customHeight="1">
      <c r="A13" s="4" t="s">
        <v>3</v>
      </c>
      <c r="B13" s="4" t="s">
        <v>32</v>
      </c>
      <c r="C13" s="70">
        <v>933608</v>
      </c>
      <c r="D13" s="42">
        <v>871821</v>
      </c>
      <c r="E13" s="43">
        <v>946050</v>
      </c>
      <c r="F13" s="84">
        <v>913845.4</v>
      </c>
      <c r="G13" s="76">
        <f t="shared" si="0"/>
        <v>97.88320151498273</v>
      </c>
    </row>
    <row r="14" spans="1:7" s="21" customFormat="1" ht="19.5" customHeight="1">
      <c r="A14" s="2" t="s">
        <v>4</v>
      </c>
      <c r="B14" s="2" t="s">
        <v>5</v>
      </c>
      <c r="C14" s="69">
        <f>C15+C17</f>
        <v>245762</v>
      </c>
      <c r="D14" s="40">
        <f>D15+D17</f>
        <v>220352</v>
      </c>
      <c r="E14" s="41">
        <f>E15+E17</f>
        <v>233468</v>
      </c>
      <c r="F14" s="83">
        <f>F15+F17</f>
        <v>255391.4</v>
      </c>
      <c r="G14" s="67">
        <f t="shared" si="0"/>
        <v>103.91818100438634</v>
      </c>
    </row>
    <row r="15" spans="1:7" s="20" customFormat="1" ht="27" customHeight="1">
      <c r="A15" s="4" t="s">
        <v>55</v>
      </c>
      <c r="B15" s="4" t="s">
        <v>38</v>
      </c>
      <c r="C15" s="70">
        <v>245722</v>
      </c>
      <c r="D15" s="42">
        <v>220336</v>
      </c>
      <c r="E15" s="43">
        <v>233452</v>
      </c>
      <c r="F15" s="84">
        <v>255374.3</v>
      </c>
      <c r="G15" s="76">
        <f t="shared" si="0"/>
        <v>103.92813830263468</v>
      </c>
    </row>
    <row r="16" spans="1:7" s="20" customFormat="1" ht="4.5" customHeight="1" hidden="1">
      <c r="A16" s="4"/>
      <c r="B16" s="4"/>
      <c r="C16" s="70"/>
      <c r="D16" s="42"/>
      <c r="E16" s="43"/>
      <c r="F16" s="84"/>
      <c r="G16" s="76" t="e">
        <f t="shared" si="0"/>
        <v>#DIV/0!</v>
      </c>
    </row>
    <row r="17" spans="1:7" s="20" customFormat="1" ht="21" customHeight="1">
      <c r="A17" s="4" t="s">
        <v>109</v>
      </c>
      <c r="B17" s="4" t="s">
        <v>110</v>
      </c>
      <c r="C17" s="70">
        <v>40</v>
      </c>
      <c r="D17" s="42">
        <v>16</v>
      </c>
      <c r="E17" s="43">
        <v>16</v>
      </c>
      <c r="F17" s="84">
        <v>17.1</v>
      </c>
      <c r="G17" s="76">
        <f t="shared" si="0"/>
        <v>42.75000000000001</v>
      </c>
    </row>
    <row r="18" spans="1:7" s="25" customFormat="1" ht="18" customHeight="1">
      <c r="A18" s="17" t="s">
        <v>6</v>
      </c>
      <c r="B18" s="17" t="s">
        <v>7</v>
      </c>
      <c r="C18" s="67">
        <f>C21+C23</f>
        <v>148742</v>
      </c>
      <c r="D18" s="44">
        <f>D19+D23</f>
        <v>134835</v>
      </c>
      <c r="E18" s="45">
        <f>E19+E23</f>
        <v>137685</v>
      </c>
      <c r="F18" s="85">
        <f>F21+F23</f>
        <v>153081.59999999998</v>
      </c>
      <c r="G18" s="67">
        <f t="shared" si="0"/>
        <v>102.91753506070913</v>
      </c>
    </row>
    <row r="19" spans="1:7" s="20" customFormat="1" ht="19.5" customHeight="1" hidden="1">
      <c r="A19" s="4" t="s">
        <v>56</v>
      </c>
      <c r="B19" s="4" t="s">
        <v>8</v>
      </c>
      <c r="C19" s="70">
        <f>C20</f>
        <v>0</v>
      </c>
      <c r="D19" s="42">
        <f>D20</f>
        <v>7668</v>
      </c>
      <c r="E19" s="43">
        <f>E20</f>
        <v>7814</v>
      </c>
      <c r="F19" s="84">
        <f>F20</f>
        <v>0</v>
      </c>
      <c r="G19" s="67" t="e">
        <f t="shared" si="0"/>
        <v>#DIV/0!</v>
      </c>
    </row>
    <row r="20" spans="1:7" s="23" customFormat="1" ht="46.5" customHeight="1" hidden="1">
      <c r="A20" s="19" t="s">
        <v>68</v>
      </c>
      <c r="B20" s="19" t="s">
        <v>69</v>
      </c>
      <c r="C20" s="71"/>
      <c r="D20" s="46">
        <v>7668</v>
      </c>
      <c r="E20" s="47">
        <v>7814</v>
      </c>
      <c r="F20" s="86"/>
      <c r="G20" s="67" t="e">
        <f t="shared" si="0"/>
        <v>#DIV/0!</v>
      </c>
    </row>
    <row r="21" spans="1:7" s="23" customFormat="1" ht="28.5" customHeight="1">
      <c r="A21" s="19" t="s">
        <v>56</v>
      </c>
      <c r="B21" s="19" t="s">
        <v>8</v>
      </c>
      <c r="C21" s="71">
        <f>C22</f>
        <v>7273</v>
      </c>
      <c r="D21" s="46"/>
      <c r="E21" s="47"/>
      <c r="F21" s="71">
        <f>F22</f>
        <v>13106.3</v>
      </c>
      <c r="G21" s="76">
        <f t="shared" si="0"/>
        <v>180.2048673174756</v>
      </c>
    </row>
    <row r="22" spans="1:7" s="23" customFormat="1" ht="40.5" customHeight="1">
      <c r="A22" s="19" t="s">
        <v>68</v>
      </c>
      <c r="B22" s="19" t="s">
        <v>147</v>
      </c>
      <c r="C22" s="71">
        <v>7273</v>
      </c>
      <c r="D22" s="46"/>
      <c r="E22" s="47"/>
      <c r="F22" s="86">
        <v>13106.3</v>
      </c>
      <c r="G22" s="76">
        <f t="shared" si="0"/>
        <v>180.2048673174756</v>
      </c>
    </row>
    <row r="23" spans="1:7" s="20" customFormat="1" ht="20.25" customHeight="1">
      <c r="A23" s="4" t="s">
        <v>57</v>
      </c>
      <c r="B23" s="4" t="s">
        <v>33</v>
      </c>
      <c r="C23" s="70">
        <f>C24+C25</f>
        <v>141469</v>
      </c>
      <c r="D23" s="42">
        <f>D24+D25</f>
        <v>127167</v>
      </c>
      <c r="E23" s="43">
        <f>E24+E25</f>
        <v>129871</v>
      </c>
      <c r="F23" s="84">
        <f>F24+F25</f>
        <v>139975.3</v>
      </c>
      <c r="G23" s="67">
        <f t="shared" si="0"/>
        <v>98.94415030854815</v>
      </c>
    </row>
    <row r="24" spans="1:7" s="23" customFormat="1" ht="58.5" customHeight="1">
      <c r="A24" s="19" t="s">
        <v>70</v>
      </c>
      <c r="B24" s="19" t="s">
        <v>71</v>
      </c>
      <c r="C24" s="71">
        <v>16550</v>
      </c>
      <c r="D24" s="46">
        <v>10717</v>
      </c>
      <c r="E24" s="47">
        <v>10945</v>
      </c>
      <c r="F24" s="86">
        <v>12142.1</v>
      </c>
      <c r="G24" s="76">
        <f t="shared" si="0"/>
        <v>73.36616314199395</v>
      </c>
    </row>
    <row r="25" spans="1:7" s="23" customFormat="1" ht="58.5" customHeight="1">
      <c r="A25" s="52" t="s">
        <v>72</v>
      </c>
      <c r="B25" s="19" t="s">
        <v>73</v>
      </c>
      <c r="C25" s="71">
        <v>124919</v>
      </c>
      <c r="D25" s="46">
        <v>116450</v>
      </c>
      <c r="E25" s="47">
        <v>118926</v>
      </c>
      <c r="F25" s="86">
        <v>127833.2</v>
      </c>
      <c r="G25" s="76">
        <f t="shared" si="0"/>
        <v>102.33287170086216</v>
      </c>
    </row>
    <row r="26" spans="1:7" s="20" customFormat="1" ht="4.5" customHeight="1" hidden="1">
      <c r="A26" s="4"/>
      <c r="B26" s="4"/>
      <c r="C26" s="70"/>
      <c r="D26" s="42"/>
      <c r="E26" s="43"/>
      <c r="F26" s="84"/>
      <c r="G26" s="67" t="e">
        <f t="shared" si="0"/>
        <v>#DIV/0!</v>
      </c>
    </row>
    <row r="27" spans="1:7" s="20" customFormat="1" ht="18.75" customHeight="1" hidden="1">
      <c r="A27" s="4"/>
      <c r="B27" s="4"/>
      <c r="C27" s="70"/>
      <c r="D27" s="42"/>
      <c r="E27" s="43"/>
      <c r="F27" s="84"/>
      <c r="G27" s="67" t="e">
        <f t="shared" si="0"/>
        <v>#DIV/0!</v>
      </c>
    </row>
    <row r="28" spans="1:7" s="25" customFormat="1" ht="16.5" customHeight="1">
      <c r="A28" s="17" t="s">
        <v>10</v>
      </c>
      <c r="B28" s="17" t="s">
        <v>11</v>
      </c>
      <c r="C28" s="67">
        <v>14818</v>
      </c>
      <c r="D28" s="44">
        <v>84187</v>
      </c>
      <c r="E28" s="45">
        <v>85214</v>
      </c>
      <c r="F28" s="87">
        <v>15621.9</v>
      </c>
      <c r="G28" s="67">
        <f t="shared" si="0"/>
        <v>105.42515859090295</v>
      </c>
    </row>
    <row r="29" spans="1:7" s="20" customFormat="1" ht="0.75" customHeight="1" hidden="1">
      <c r="A29" s="2"/>
      <c r="B29" s="2"/>
      <c r="C29" s="70"/>
      <c r="D29" s="42"/>
      <c r="E29" s="43"/>
      <c r="F29" s="84"/>
      <c r="G29" s="67" t="e">
        <f t="shared" si="0"/>
        <v>#DIV/0!</v>
      </c>
    </row>
    <row r="30" spans="1:7" s="20" customFormat="1" ht="31.5" customHeight="1" hidden="1">
      <c r="A30" s="2" t="s">
        <v>9</v>
      </c>
      <c r="B30" s="2" t="s">
        <v>48</v>
      </c>
      <c r="C30" s="70"/>
      <c r="D30" s="42"/>
      <c r="E30" s="43"/>
      <c r="F30" s="84"/>
      <c r="G30" s="67" t="e">
        <f t="shared" si="0"/>
        <v>#DIV/0!</v>
      </c>
    </row>
    <row r="31" spans="1:7" s="20" customFormat="1" ht="44.25" customHeight="1" hidden="1">
      <c r="A31" s="4" t="s">
        <v>12</v>
      </c>
      <c r="B31" s="4" t="s">
        <v>39</v>
      </c>
      <c r="C31" s="70"/>
      <c r="D31" s="42"/>
      <c r="E31" s="43"/>
      <c r="F31" s="84"/>
      <c r="G31" s="67" t="e">
        <f t="shared" si="0"/>
        <v>#DIV/0!</v>
      </c>
    </row>
    <row r="32" spans="1:7" s="20" customFormat="1" ht="6" customHeight="1" hidden="1">
      <c r="A32" s="4"/>
      <c r="B32" s="4"/>
      <c r="C32" s="70"/>
      <c r="D32" s="42"/>
      <c r="E32" s="43"/>
      <c r="F32" s="84"/>
      <c r="G32" s="67" t="e">
        <f t="shared" si="0"/>
        <v>#DIV/0!</v>
      </c>
    </row>
    <row r="33" spans="1:7" s="20" customFormat="1" ht="31.5" customHeight="1">
      <c r="A33" s="17" t="s">
        <v>9</v>
      </c>
      <c r="B33" s="17" t="s">
        <v>48</v>
      </c>
      <c r="C33" s="70"/>
      <c r="D33" s="42"/>
      <c r="E33" s="43"/>
      <c r="F33" s="87">
        <v>-8.1</v>
      </c>
      <c r="G33" s="67"/>
    </row>
    <row r="34" spans="1:7" s="25" customFormat="1" ht="35.25" customHeight="1">
      <c r="A34" s="17" t="s">
        <v>13</v>
      </c>
      <c r="B34" s="17" t="s">
        <v>40</v>
      </c>
      <c r="C34" s="67">
        <f>C35+C36+C44+C46</f>
        <v>107647.7</v>
      </c>
      <c r="D34" s="44">
        <f>D35+D36+D44+D46</f>
        <v>88456</v>
      </c>
      <c r="E34" s="45">
        <f>E35+E36+E44+E46</f>
        <v>82456</v>
      </c>
      <c r="F34" s="87">
        <f>F35+F36+F44+F46</f>
        <v>45831</v>
      </c>
      <c r="G34" s="67">
        <f t="shared" si="0"/>
        <v>42.57499231288732</v>
      </c>
    </row>
    <row r="35" spans="1:7" s="20" customFormat="1" ht="55.5" customHeight="1">
      <c r="A35" s="4" t="s">
        <v>64</v>
      </c>
      <c r="B35" s="4" t="s">
        <v>75</v>
      </c>
      <c r="C35" s="70"/>
      <c r="D35" s="42">
        <v>100</v>
      </c>
      <c r="E35" s="43">
        <v>100</v>
      </c>
      <c r="F35" s="84"/>
      <c r="G35" s="76"/>
    </row>
    <row r="36" spans="1:7" s="20" customFormat="1" ht="83.25" customHeight="1">
      <c r="A36" s="4" t="s">
        <v>14</v>
      </c>
      <c r="B36" s="4" t="s">
        <v>179</v>
      </c>
      <c r="C36" s="70">
        <f>C37+C38+C39</f>
        <v>92713.7</v>
      </c>
      <c r="D36" s="42">
        <f>D38+D39</f>
        <v>76656</v>
      </c>
      <c r="E36" s="43">
        <f>E38+E39</f>
        <v>70656</v>
      </c>
      <c r="F36" s="84">
        <f>F37+F38+F39</f>
        <v>30028.699999999997</v>
      </c>
      <c r="G36" s="76">
        <f t="shared" si="0"/>
        <v>32.388632963628886</v>
      </c>
    </row>
    <row r="37" spans="1:7" s="20" customFormat="1" ht="88.5" customHeight="1">
      <c r="A37" s="6" t="s">
        <v>180</v>
      </c>
      <c r="B37" s="6" t="s">
        <v>74</v>
      </c>
      <c r="C37" s="72">
        <v>68000</v>
      </c>
      <c r="D37" s="42"/>
      <c r="E37" s="43"/>
      <c r="F37" s="88">
        <v>2420.7</v>
      </c>
      <c r="G37" s="76">
        <f t="shared" si="0"/>
        <v>3.5598529411764703</v>
      </c>
    </row>
    <row r="38" spans="1:7" s="22" customFormat="1" ht="86.25" customHeight="1">
      <c r="A38" s="6" t="s">
        <v>144</v>
      </c>
      <c r="B38" s="6" t="s">
        <v>181</v>
      </c>
      <c r="C38" s="72">
        <v>4500</v>
      </c>
      <c r="D38" s="48">
        <v>52656</v>
      </c>
      <c r="E38" s="49">
        <v>52656</v>
      </c>
      <c r="F38" s="88">
        <v>6669.4</v>
      </c>
      <c r="G38" s="76">
        <f t="shared" si="0"/>
        <v>148.20888888888888</v>
      </c>
    </row>
    <row r="39" spans="1:7" s="22" customFormat="1" ht="73.5" customHeight="1">
      <c r="A39" s="6" t="s">
        <v>65</v>
      </c>
      <c r="B39" s="6" t="s">
        <v>182</v>
      </c>
      <c r="C39" s="72">
        <v>20213.7</v>
      </c>
      <c r="D39" s="48">
        <v>24000</v>
      </c>
      <c r="E39" s="49">
        <v>18000</v>
      </c>
      <c r="F39" s="88">
        <v>20938.6</v>
      </c>
      <c r="G39" s="76">
        <f t="shared" si="0"/>
        <v>103.58618164907958</v>
      </c>
    </row>
    <row r="40" spans="1:7" s="20" customFormat="1" ht="13.5" hidden="1">
      <c r="A40" s="4"/>
      <c r="B40" s="4" t="s">
        <v>30</v>
      </c>
      <c r="C40" s="70"/>
      <c r="D40" s="42"/>
      <c r="E40" s="43"/>
      <c r="F40" s="84"/>
      <c r="G40" s="76" t="e">
        <f t="shared" si="0"/>
        <v>#DIV/0!</v>
      </c>
    </row>
    <row r="41" spans="1:7" s="20" customFormat="1" ht="13.5" hidden="1">
      <c r="A41" s="4"/>
      <c r="B41" s="4" t="s">
        <v>31</v>
      </c>
      <c r="C41" s="70"/>
      <c r="D41" s="42"/>
      <c r="E41" s="43"/>
      <c r="F41" s="84"/>
      <c r="G41" s="76" t="e">
        <f t="shared" si="0"/>
        <v>#DIV/0!</v>
      </c>
    </row>
    <row r="42" spans="1:7" s="20" customFormat="1" ht="13.5" hidden="1">
      <c r="A42" s="4"/>
      <c r="B42" s="4" t="s">
        <v>15</v>
      </c>
      <c r="C42" s="70"/>
      <c r="D42" s="42"/>
      <c r="E42" s="43"/>
      <c r="F42" s="84"/>
      <c r="G42" s="76" t="e">
        <f t="shared" si="0"/>
        <v>#DIV/0!</v>
      </c>
    </row>
    <row r="43" spans="1:7" s="20" customFormat="1" ht="13.5" hidden="1">
      <c r="A43" s="4"/>
      <c r="B43" s="4" t="s">
        <v>16</v>
      </c>
      <c r="C43" s="70"/>
      <c r="D43" s="42"/>
      <c r="E43" s="43"/>
      <c r="F43" s="84"/>
      <c r="G43" s="76" t="e">
        <f t="shared" si="0"/>
        <v>#DIV/0!</v>
      </c>
    </row>
    <row r="44" spans="1:7" s="20" customFormat="1" ht="59.25" customHeight="1">
      <c r="A44" s="4" t="s">
        <v>66</v>
      </c>
      <c r="B44" s="4" t="s">
        <v>67</v>
      </c>
      <c r="C44" s="70">
        <v>3434</v>
      </c>
      <c r="D44" s="42">
        <v>3700</v>
      </c>
      <c r="E44" s="43">
        <v>3700</v>
      </c>
      <c r="F44" s="84">
        <v>4890</v>
      </c>
      <c r="G44" s="76">
        <f t="shared" si="0"/>
        <v>142.39953407105418</v>
      </c>
    </row>
    <row r="45" spans="1:7" s="20" customFormat="1" ht="0.75" customHeight="1" hidden="1">
      <c r="A45" s="4"/>
      <c r="B45" s="4"/>
      <c r="C45" s="70"/>
      <c r="D45" s="42"/>
      <c r="E45" s="43"/>
      <c r="F45" s="84"/>
      <c r="G45" s="76" t="e">
        <f t="shared" si="0"/>
        <v>#DIV/0!</v>
      </c>
    </row>
    <row r="46" spans="1:7" s="20" customFormat="1" ht="99.75" customHeight="1">
      <c r="A46" s="4" t="s">
        <v>76</v>
      </c>
      <c r="B46" s="4" t="s">
        <v>183</v>
      </c>
      <c r="C46" s="70">
        <f>C48+C49+C50</f>
        <v>11500</v>
      </c>
      <c r="D46" s="42">
        <v>8000</v>
      </c>
      <c r="E46" s="43">
        <v>8000</v>
      </c>
      <c r="F46" s="84">
        <f>F48+F49+F50</f>
        <v>10912.3</v>
      </c>
      <c r="G46" s="76">
        <f t="shared" si="0"/>
        <v>94.88956521739131</v>
      </c>
    </row>
    <row r="47" spans="1:7" s="20" customFormat="1" ht="4.5" customHeight="1" hidden="1">
      <c r="A47" s="4"/>
      <c r="B47" s="4"/>
      <c r="C47" s="70"/>
      <c r="D47" s="42"/>
      <c r="E47" s="43"/>
      <c r="F47" s="84"/>
      <c r="G47" s="76" t="e">
        <f t="shared" si="0"/>
        <v>#DIV/0!</v>
      </c>
    </row>
    <row r="48" spans="1:7" s="23" customFormat="1" ht="28.5" customHeight="1">
      <c r="A48" s="19"/>
      <c r="B48" s="19" t="s">
        <v>111</v>
      </c>
      <c r="C48" s="71">
        <v>3500</v>
      </c>
      <c r="D48" s="46">
        <v>3500</v>
      </c>
      <c r="E48" s="47">
        <v>3500</v>
      </c>
      <c r="F48" s="86">
        <v>3891.2</v>
      </c>
      <c r="G48" s="76">
        <f t="shared" si="0"/>
        <v>111.17714285714284</v>
      </c>
    </row>
    <row r="49" spans="1:7" s="23" customFormat="1" ht="18" customHeight="1">
      <c r="A49" s="19"/>
      <c r="B49" s="19" t="s">
        <v>112</v>
      </c>
      <c r="C49" s="71">
        <v>8000</v>
      </c>
      <c r="D49" s="46">
        <v>4500</v>
      </c>
      <c r="E49" s="47">
        <v>4500</v>
      </c>
      <c r="F49" s="86">
        <v>6266.1</v>
      </c>
      <c r="G49" s="76">
        <f t="shared" si="0"/>
        <v>78.32625</v>
      </c>
    </row>
    <row r="50" spans="1:7" s="23" customFormat="1" ht="42.75" customHeight="1">
      <c r="A50" s="19"/>
      <c r="B50" s="19" t="s">
        <v>148</v>
      </c>
      <c r="C50" s="71"/>
      <c r="D50" s="46"/>
      <c r="E50" s="47"/>
      <c r="F50" s="86">
        <v>755</v>
      </c>
      <c r="G50" s="67"/>
    </row>
    <row r="51" spans="1:7" s="21" customFormat="1" ht="21.75" customHeight="1">
      <c r="A51" s="2" t="s">
        <v>17</v>
      </c>
      <c r="B51" s="2" t="s">
        <v>77</v>
      </c>
      <c r="C51" s="69">
        <f>C52</f>
        <v>7200</v>
      </c>
      <c r="D51" s="40">
        <f>D52</f>
        <v>6071</v>
      </c>
      <c r="E51" s="41">
        <f>E52</f>
        <v>6071</v>
      </c>
      <c r="F51" s="83">
        <f>F52</f>
        <v>6924.6</v>
      </c>
      <c r="G51" s="67">
        <f t="shared" si="0"/>
        <v>96.17500000000001</v>
      </c>
    </row>
    <row r="52" spans="1:7" s="20" customFormat="1" ht="20.25" customHeight="1">
      <c r="A52" s="4" t="s">
        <v>18</v>
      </c>
      <c r="B52" s="4" t="s">
        <v>41</v>
      </c>
      <c r="C52" s="70">
        <v>7200</v>
      </c>
      <c r="D52" s="42">
        <v>6071</v>
      </c>
      <c r="E52" s="43">
        <v>6071</v>
      </c>
      <c r="F52" s="84">
        <v>6924.6</v>
      </c>
      <c r="G52" s="76">
        <f t="shared" si="0"/>
        <v>96.17500000000001</v>
      </c>
    </row>
    <row r="53" spans="1:7" s="20" customFormat="1" ht="0.75" customHeight="1" hidden="1">
      <c r="A53" s="4"/>
      <c r="B53" s="4"/>
      <c r="C53" s="70"/>
      <c r="D53" s="42"/>
      <c r="E53" s="43"/>
      <c r="F53" s="84"/>
      <c r="G53" s="67" t="e">
        <f t="shared" si="0"/>
        <v>#DIV/0!</v>
      </c>
    </row>
    <row r="54" spans="1:7" s="20" customFormat="1" ht="6" customHeight="1" hidden="1">
      <c r="A54" s="4"/>
      <c r="B54" s="4"/>
      <c r="C54" s="70"/>
      <c r="D54" s="42"/>
      <c r="E54" s="43"/>
      <c r="F54" s="84"/>
      <c r="G54" s="67" t="e">
        <f t="shared" si="0"/>
        <v>#DIV/0!</v>
      </c>
    </row>
    <row r="55" spans="1:7" s="21" customFormat="1" ht="32.25" customHeight="1">
      <c r="A55" s="2" t="s">
        <v>19</v>
      </c>
      <c r="B55" s="2" t="s">
        <v>42</v>
      </c>
      <c r="C55" s="69">
        <f>C56+C57</f>
        <v>4075.1</v>
      </c>
      <c r="D55" s="40">
        <f>D56</f>
        <v>249316.3</v>
      </c>
      <c r="E55" s="41">
        <f>E56</f>
        <v>268381.7</v>
      </c>
      <c r="F55" s="69">
        <f>F56+F57</f>
        <v>5846.9</v>
      </c>
      <c r="G55" s="67">
        <f t="shared" si="0"/>
        <v>143.4786876395671</v>
      </c>
    </row>
    <row r="56" spans="1:7" s="20" customFormat="1" ht="28.5">
      <c r="A56" s="4" t="s">
        <v>166</v>
      </c>
      <c r="B56" s="19" t="s">
        <v>168</v>
      </c>
      <c r="C56" s="70">
        <v>3775.1</v>
      </c>
      <c r="D56" s="42">
        <f>D57</f>
        <v>249316.3</v>
      </c>
      <c r="E56" s="43">
        <f>E57</f>
        <v>268381.7</v>
      </c>
      <c r="F56" s="84">
        <v>4194.8</v>
      </c>
      <c r="G56" s="76">
        <f t="shared" si="0"/>
        <v>111.11758628910493</v>
      </c>
    </row>
    <row r="57" spans="1:7" s="23" customFormat="1" ht="42.75" customHeight="1">
      <c r="A57" s="19" t="s">
        <v>167</v>
      </c>
      <c r="B57" s="19" t="s">
        <v>169</v>
      </c>
      <c r="C57" s="71">
        <v>300</v>
      </c>
      <c r="D57" s="46">
        <v>249316.3</v>
      </c>
      <c r="E57" s="47">
        <v>268381.7</v>
      </c>
      <c r="F57" s="86">
        <v>1652.1</v>
      </c>
      <c r="G57" s="76">
        <f t="shared" si="0"/>
        <v>550.6999999999999</v>
      </c>
    </row>
    <row r="58" spans="1:7" s="20" customFormat="1" ht="6" customHeight="1" hidden="1">
      <c r="A58" s="4"/>
      <c r="B58" s="4"/>
      <c r="C58" s="70"/>
      <c r="D58" s="42"/>
      <c r="E58" s="39"/>
      <c r="F58" s="84"/>
      <c r="G58" s="67" t="e">
        <f t="shared" si="0"/>
        <v>#DIV/0!</v>
      </c>
    </row>
    <row r="59" spans="1:7" s="21" customFormat="1" ht="27.75">
      <c r="A59" s="2" t="s">
        <v>20</v>
      </c>
      <c r="B59" s="2" t="s">
        <v>43</v>
      </c>
      <c r="C59" s="69">
        <f>C60+C61+C67</f>
        <v>483868.4</v>
      </c>
      <c r="D59" s="40">
        <f>D60+D61+D67</f>
        <v>37000</v>
      </c>
      <c r="E59" s="50">
        <f>E60+E61+E67</f>
        <v>31500</v>
      </c>
      <c r="F59" s="83">
        <f>F60+F61+F67+F71</f>
        <v>158919.59999999998</v>
      </c>
      <c r="G59" s="67">
        <f t="shared" si="0"/>
        <v>32.84355828981598</v>
      </c>
    </row>
    <row r="60" spans="1:7" s="20" customFormat="1" ht="32.25" customHeight="1">
      <c r="A60" s="4" t="s">
        <v>78</v>
      </c>
      <c r="B60" s="4" t="s">
        <v>79</v>
      </c>
      <c r="C60" s="70">
        <v>4000</v>
      </c>
      <c r="D60" s="42">
        <v>4000</v>
      </c>
      <c r="E60" s="43">
        <v>3500</v>
      </c>
      <c r="F60" s="84">
        <v>4517.9</v>
      </c>
      <c r="G60" s="76">
        <f t="shared" si="0"/>
        <v>112.9475</v>
      </c>
    </row>
    <row r="61" spans="1:7" s="20" customFormat="1" ht="85.5" customHeight="1">
      <c r="A61" s="4" t="s">
        <v>21</v>
      </c>
      <c r="B61" s="4" t="s">
        <v>170</v>
      </c>
      <c r="C61" s="70">
        <f>C66</f>
        <v>243314.7</v>
      </c>
      <c r="D61" s="42">
        <f>D66</f>
        <v>25000</v>
      </c>
      <c r="E61" s="43">
        <f>E66</f>
        <v>20000</v>
      </c>
      <c r="F61" s="70">
        <f>F66</f>
        <v>117050</v>
      </c>
      <c r="G61" s="76">
        <f t="shared" si="0"/>
        <v>48.10642349188109</v>
      </c>
    </row>
    <row r="62" spans="1:7" s="20" customFormat="1" ht="45.75" customHeight="1" hidden="1">
      <c r="A62" s="4" t="s">
        <v>34</v>
      </c>
      <c r="B62" s="4" t="s">
        <v>44</v>
      </c>
      <c r="C62" s="70"/>
      <c r="D62" s="42"/>
      <c r="E62" s="43"/>
      <c r="F62" s="84"/>
      <c r="G62" s="76" t="e">
        <f t="shared" si="0"/>
        <v>#DIV/0!</v>
      </c>
    </row>
    <row r="63" spans="1:7" s="20" customFormat="1" ht="40.5" customHeight="1" hidden="1">
      <c r="A63" s="4" t="s">
        <v>35</v>
      </c>
      <c r="B63" s="4" t="s">
        <v>45</v>
      </c>
      <c r="C63" s="70"/>
      <c r="D63" s="42"/>
      <c r="E63" s="43"/>
      <c r="F63" s="84"/>
      <c r="G63" s="76" t="e">
        <f t="shared" si="0"/>
        <v>#DIV/0!</v>
      </c>
    </row>
    <row r="64" spans="1:7" s="20" customFormat="1" ht="42.75" customHeight="1" hidden="1">
      <c r="A64" s="4" t="s">
        <v>21</v>
      </c>
      <c r="B64" s="4" t="s">
        <v>58</v>
      </c>
      <c r="C64" s="70"/>
      <c r="D64" s="42"/>
      <c r="E64" s="43"/>
      <c r="F64" s="84"/>
      <c r="G64" s="76" t="e">
        <f t="shared" si="0"/>
        <v>#DIV/0!</v>
      </c>
    </row>
    <row r="65" spans="1:7" s="20" customFormat="1" ht="55.5" customHeight="1" hidden="1">
      <c r="A65" s="4" t="s">
        <v>53</v>
      </c>
      <c r="B65" s="4" t="s">
        <v>54</v>
      </c>
      <c r="C65" s="70"/>
      <c r="D65" s="42"/>
      <c r="E65" s="43"/>
      <c r="F65" s="84"/>
      <c r="G65" s="76" t="e">
        <f t="shared" si="0"/>
        <v>#DIV/0!</v>
      </c>
    </row>
    <row r="66" spans="1:7" s="23" customFormat="1" ht="102.75" customHeight="1">
      <c r="A66" s="19" t="s">
        <v>172</v>
      </c>
      <c r="B66" s="19" t="s">
        <v>171</v>
      </c>
      <c r="C66" s="71">
        <v>243314.7</v>
      </c>
      <c r="D66" s="46">
        <v>25000</v>
      </c>
      <c r="E66" s="47">
        <v>20000</v>
      </c>
      <c r="F66" s="86">
        <v>117050</v>
      </c>
      <c r="G66" s="76">
        <f t="shared" si="0"/>
        <v>48.10642349188109</v>
      </c>
    </row>
    <row r="67" spans="1:7" s="20" customFormat="1" ht="63" customHeight="1">
      <c r="A67" s="8" t="s">
        <v>173</v>
      </c>
      <c r="B67" s="8" t="s">
        <v>174</v>
      </c>
      <c r="C67" s="70">
        <f>C69+C70</f>
        <v>236553.7</v>
      </c>
      <c r="D67" s="42">
        <v>8000</v>
      </c>
      <c r="E67" s="43">
        <v>8000</v>
      </c>
      <c r="F67" s="70">
        <f>F69+F70</f>
        <v>37259.899999999994</v>
      </c>
      <c r="G67" s="76">
        <f t="shared" si="0"/>
        <v>15.751138113671438</v>
      </c>
    </row>
    <row r="68" spans="1:7" s="20" customFormat="1" ht="4.5" customHeight="1" hidden="1">
      <c r="A68" s="4"/>
      <c r="B68" s="4"/>
      <c r="C68" s="70"/>
      <c r="D68" s="42"/>
      <c r="E68" s="43"/>
      <c r="F68" s="84"/>
      <c r="G68" s="67" t="e">
        <f t="shared" si="0"/>
        <v>#DIV/0!</v>
      </c>
    </row>
    <row r="69" spans="1:7" s="20" customFormat="1" ht="56.25" customHeight="1">
      <c r="A69" s="19" t="s">
        <v>175</v>
      </c>
      <c r="B69" s="19" t="s">
        <v>176</v>
      </c>
      <c r="C69" s="70">
        <v>24500</v>
      </c>
      <c r="D69" s="42"/>
      <c r="E69" s="43"/>
      <c r="F69" s="84">
        <v>25773.6</v>
      </c>
      <c r="G69" s="76">
        <f t="shared" si="0"/>
        <v>105.19836734693877</v>
      </c>
    </row>
    <row r="70" spans="1:7" s="20" customFormat="1" ht="60" customHeight="1">
      <c r="A70" s="19" t="s">
        <v>177</v>
      </c>
      <c r="B70" s="19" t="s">
        <v>178</v>
      </c>
      <c r="C70" s="70">
        <v>212053.7</v>
      </c>
      <c r="D70" s="42"/>
      <c r="E70" s="43"/>
      <c r="F70" s="84">
        <v>11486.3</v>
      </c>
      <c r="G70" s="67"/>
    </row>
    <row r="71" spans="1:7" s="20" customFormat="1" ht="41.25" customHeight="1">
      <c r="A71" s="77" t="s">
        <v>164</v>
      </c>
      <c r="B71" s="4" t="s">
        <v>163</v>
      </c>
      <c r="C71" s="70"/>
      <c r="D71" s="42"/>
      <c r="E71" s="43"/>
      <c r="F71" s="84">
        <v>91.8</v>
      </c>
      <c r="G71" s="67"/>
    </row>
    <row r="72" spans="1:7" s="21" customFormat="1" ht="23.25" customHeight="1">
      <c r="A72" s="2" t="s">
        <v>22</v>
      </c>
      <c r="B72" s="2" t="s">
        <v>23</v>
      </c>
      <c r="C72" s="69">
        <v>24861</v>
      </c>
      <c r="D72" s="40">
        <v>27237</v>
      </c>
      <c r="E72" s="41">
        <v>27237</v>
      </c>
      <c r="F72" s="83">
        <v>32068</v>
      </c>
      <c r="G72" s="67">
        <f t="shared" si="0"/>
        <v>128.9891798399099</v>
      </c>
    </row>
    <row r="73" spans="1:7" s="21" customFormat="1" ht="21.75" customHeight="1">
      <c r="A73" s="2" t="s">
        <v>24</v>
      </c>
      <c r="B73" s="2" t="s">
        <v>25</v>
      </c>
      <c r="C73" s="69">
        <f>C74+C75</f>
        <v>1370</v>
      </c>
      <c r="D73" s="40">
        <f>D75</f>
        <v>1370</v>
      </c>
      <c r="E73" s="41">
        <f>E75</f>
        <v>1370</v>
      </c>
      <c r="F73" s="83">
        <f>F74+F75</f>
        <v>4864.3</v>
      </c>
      <c r="G73" s="67">
        <f t="shared" si="0"/>
        <v>355.05839416058393</v>
      </c>
    </row>
    <row r="74" spans="1:7" s="21" customFormat="1" ht="27.75" customHeight="1">
      <c r="A74" s="12" t="s">
        <v>150</v>
      </c>
      <c r="B74" s="12" t="s">
        <v>149</v>
      </c>
      <c r="C74" s="69"/>
      <c r="D74" s="40"/>
      <c r="E74" s="41"/>
      <c r="F74" s="89">
        <v>204.5</v>
      </c>
      <c r="G74" s="67"/>
    </row>
    <row r="75" spans="1:7" s="20" customFormat="1" ht="17.25" customHeight="1">
      <c r="A75" s="4" t="s">
        <v>59</v>
      </c>
      <c r="B75" s="4" t="s">
        <v>80</v>
      </c>
      <c r="C75" s="70">
        <v>1370</v>
      </c>
      <c r="D75" s="42">
        <v>1370</v>
      </c>
      <c r="E75" s="43">
        <v>1370</v>
      </c>
      <c r="F75" s="84">
        <v>4659.8</v>
      </c>
      <c r="G75" s="76">
        <f t="shared" si="0"/>
        <v>340.1313868613139</v>
      </c>
    </row>
    <row r="76" spans="1:7" s="27" customFormat="1" ht="17.25" customHeight="1">
      <c r="A76" s="10" t="s">
        <v>26</v>
      </c>
      <c r="B76" s="53" t="s">
        <v>60</v>
      </c>
      <c r="C76" s="69">
        <f>C77</f>
        <v>1884621.8</v>
      </c>
      <c r="D76" s="62" t="e">
        <f>D77</f>
        <v>#REF!</v>
      </c>
      <c r="E76" s="63" t="e">
        <f>E77</f>
        <v>#REF!</v>
      </c>
      <c r="F76" s="83">
        <f>F77+F186</f>
        <v>1411841.7000000002</v>
      </c>
      <c r="G76" s="67">
        <f t="shared" si="0"/>
        <v>74.91379437508364</v>
      </c>
    </row>
    <row r="77" spans="1:7" s="27" customFormat="1" ht="35.25" customHeight="1">
      <c r="A77" s="10" t="s">
        <v>85</v>
      </c>
      <c r="B77" s="17" t="s">
        <v>86</v>
      </c>
      <c r="C77" s="69">
        <f>C78+C85+C144+C176</f>
        <v>1884621.8</v>
      </c>
      <c r="D77" s="62" t="e">
        <f>D78+D85+D145+D176</f>
        <v>#REF!</v>
      </c>
      <c r="E77" s="63" t="e">
        <f>E78+E85+E145+E176</f>
        <v>#REF!</v>
      </c>
      <c r="F77" s="83">
        <f>F78+F85+F144+F176</f>
        <v>1422688.1</v>
      </c>
      <c r="G77" s="67">
        <f aca="true" t="shared" si="1" ref="G77:G130">F77/C77*100</f>
        <v>75.48931568126825</v>
      </c>
    </row>
    <row r="78" spans="1:7" ht="27.75">
      <c r="A78" s="10" t="s">
        <v>27</v>
      </c>
      <c r="B78" s="17" t="s">
        <v>87</v>
      </c>
      <c r="C78" s="67">
        <f>C79</f>
        <v>126665</v>
      </c>
      <c r="D78" s="44">
        <f>D79+D81</f>
        <v>35994</v>
      </c>
      <c r="E78" s="45">
        <f>E79+E81</f>
        <v>253</v>
      </c>
      <c r="F78" s="67">
        <f>F79</f>
        <v>126665</v>
      </c>
      <c r="G78" s="67">
        <f t="shared" si="1"/>
        <v>100</v>
      </c>
    </row>
    <row r="79" spans="1:7" ht="13.5">
      <c r="A79" s="10" t="s">
        <v>88</v>
      </c>
      <c r="B79" s="17" t="s">
        <v>89</v>
      </c>
      <c r="C79" s="67">
        <f>C80+C81+C84</f>
        <v>126665</v>
      </c>
      <c r="D79" s="44">
        <f>D80</f>
        <v>35994</v>
      </c>
      <c r="E79" s="45">
        <f>E80</f>
        <v>253</v>
      </c>
      <c r="F79" s="67">
        <f>F80+F81+F84</f>
        <v>126665</v>
      </c>
      <c r="G79" s="67">
        <f t="shared" si="1"/>
        <v>100</v>
      </c>
    </row>
    <row r="80" spans="1:7" ht="59.25" customHeight="1">
      <c r="A80" s="3" t="s">
        <v>105</v>
      </c>
      <c r="B80" s="4" t="s">
        <v>184</v>
      </c>
      <c r="C80" s="93">
        <v>113732</v>
      </c>
      <c r="D80" s="60">
        <v>35994</v>
      </c>
      <c r="E80" s="61">
        <v>253</v>
      </c>
      <c r="F80" s="96">
        <v>113732</v>
      </c>
      <c r="G80" s="76">
        <f t="shared" si="1"/>
        <v>100</v>
      </c>
    </row>
    <row r="81" spans="1:7" ht="68.25" customHeight="1">
      <c r="A81" s="16" t="s">
        <v>211</v>
      </c>
      <c r="B81" s="12" t="s">
        <v>212</v>
      </c>
      <c r="C81" s="76">
        <v>11933</v>
      </c>
      <c r="D81" s="44">
        <f>D82</f>
        <v>0</v>
      </c>
      <c r="E81" s="45">
        <f>E82</f>
        <v>0</v>
      </c>
      <c r="F81" s="89">
        <v>11933</v>
      </c>
      <c r="G81" s="76">
        <f t="shared" si="1"/>
        <v>100</v>
      </c>
    </row>
    <row r="82" spans="1:7" ht="0.75" customHeight="1" hidden="1">
      <c r="A82" s="10" t="s">
        <v>106</v>
      </c>
      <c r="B82" s="17" t="s">
        <v>101</v>
      </c>
      <c r="C82" s="67"/>
      <c r="D82" s="44">
        <f>D83+D84</f>
        <v>0</v>
      </c>
      <c r="E82" s="45">
        <f>E83+E84</f>
        <v>0</v>
      </c>
      <c r="F82" s="87"/>
      <c r="G82" s="67"/>
    </row>
    <row r="83" spans="1:7" ht="33.75" customHeight="1" hidden="1">
      <c r="A83" s="3" t="s">
        <v>107</v>
      </c>
      <c r="B83" s="4" t="s">
        <v>102</v>
      </c>
      <c r="C83" s="66"/>
      <c r="F83" s="90"/>
      <c r="G83" s="67"/>
    </row>
    <row r="84" spans="1:7" ht="62.25" customHeight="1">
      <c r="A84" s="16" t="s">
        <v>201</v>
      </c>
      <c r="B84" s="12" t="s">
        <v>202</v>
      </c>
      <c r="C84" s="93">
        <v>1000</v>
      </c>
      <c r="F84" s="93">
        <v>1000</v>
      </c>
      <c r="G84" s="76">
        <f t="shared" si="1"/>
        <v>100</v>
      </c>
    </row>
    <row r="85" spans="1:7" ht="27.75">
      <c r="A85" s="10" t="s">
        <v>29</v>
      </c>
      <c r="B85" s="17" t="s">
        <v>90</v>
      </c>
      <c r="C85" s="67">
        <f>C87+C88+C89+C90+C91+C92+C93+C120+C121+C122+C123+C124+C125+C126+C127+C128+C129+C130+C132+C133+C134+C135+C136+C137+C138+C139+C140</f>
        <v>1103658.8</v>
      </c>
      <c r="D85" s="44" t="e">
        <f>D89+#REF!+D94+D95+D96+D97+D98+D99+D100+D101+D102+D103+D104+D105+D106+D107+D108+D109+D110+D111+D112+D113+D114+D115+D116+D117+D118+D121+D122+D123+D124+D125+#REF!+D131+D132+D133+D134+D135+D137+D138+D139</f>
        <v>#REF!</v>
      </c>
      <c r="E85" s="45" t="e">
        <f>E89+#REF!+E94+E95+E96+E97+E98+E99+E100+E101+E102+E103+E104+E105+E106+E107+E108+E109+E110+E111+E112+E113+E114+E115+E116+E117+E118+E121+E122+E123+E124+E125+#REF!+E131+E132+E133+E134+E135+E137+E138+E139</f>
        <v>#REF!</v>
      </c>
      <c r="F85" s="67">
        <f>F87+F88+F89+F90+F91+F92+F93+F120+F121+F122+F123+F124+F125+F126+F127+F128+F129+F130+F132+F133+F134+F135+F136+F137+F138+F139+F140</f>
        <v>652117.6</v>
      </c>
      <c r="G85" s="67">
        <f t="shared" si="1"/>
        <v>59.086884461030884</v>
      </c>
    </row>
    <row r="86" spans="1:7" ht="13.5">
      <c r="A86" s="10"/>
      <c r="B86" s="9" t="s">
        <v>49</v>
      </c>
      <c r="C86" s="67"/>
      <c r="D86" s="44"/>
      <c r="E86" s="45"/>
      <c r="F86" s="87"/>
      <c r="G86" s="67"/>
    </row>
    <row r="87" spans="1:7" ht="49.5" customHeight="1">
      <c r="A87" s="10"/>
      <c r="B87" s="14" t="s">
        <v>185</v>
      </c>
      <c r="C87" s="76">
        <v>88343</v>
      </c>
      <c r="D87" s="44"/>
      <c r="E87" s="45"/>
      <c r="F87" s="89">
        <v>64428.6</v>
      </c>
      <c r="G87" s="76">
        <f t="shared" si="1"/>
        <v>72.93005671077505</v>
      </c>
    </row>
    <row r="88" spans="1:7" ht="41.25" customHeight="1">
      <c r="A88" s="1"/>
      <c r="B88" s="59" t="s">
        <v>186</v>
      </c>
      <c r="C88" s="93">
        <v>49700</v>
      </c>
      <c r="F88" s="95">
        <v>49159.5</v>
      </c>
      <c r="G88" s="76">
        <f t="shared" si="1"/>
        <v>98.91247484909456</v>
      </c>
    </row>
    <row r="89" spans="1:7" ht="65.25" customHeight="1">
      <c r="A89" s="3"/>
      <c r="B89" s="14" t="s">
        <v>151</v>
      </c>
      <c r="C89" s="93">
        <v>41763</v>
      </c>
      <c r="F89" s="96">
        <v>41763</v>
      </c>
      <c r="G89" s="76">
        <f t="shared" si="1"/>
        <v>100</v>
      </c>
    </row>
    <row r="90" spans="1:7" ht="92.25" customHeight="1">
      <c r="A90" s="3"/>
      <c r="B90" s="78" t="s">
        <v>192</v>
      </c>
      <c r="C90" s="93">
        <v>30000</v>
      </c>
      <c r="F90" s="95">
        <v>24953.7</v>
      </c>
      <c r="G90" s="76">
        <f t="shared" si="1"/>
        <v>83.179</v>
      </c>
    </row>
    <row r="91" spans="1:7" ht="51.75" customHeight="1">
      <c r="A91" s="3"/>
      <c r="B91" s="58" t="s">
        <v>160</v>
      </c>
      <c r="C91" s="93">
        <v>118032.5</v>
      </c>
      <c r="F91" s="96">
        <v>24032.5</v>
      </c>
      <c r="G91" s="76">
        <f t="shared" si="1"/>
        <v>20.360917543896807</v>
      </c>
    </row>
    <row r="92" spans="1:7" ht="104.25" customHeight="1">
      <c r="A92" s="3"/>
      <c r="B92" s="59" t="s">
        <v>187</v>
      </c>
      <c r="C92" s="93">
        <v>55272.1</v>
      </c>
      <c r="F92" s="96">
        <v>55267.7</v>
      </c>
      <c r="G92" s="76">
        <f t="shared" si="1"/>
        <v>99.99203938334168</v>
      </c>
    </row>
    <row r="93" spans="1:7" ht="103.5" customHeight="1">
      <c r="A93" s="3"/>
      <c r="B93" s="59" t="s">
        <v>194</v>
      </c>
      <c r="C93" s="93">
        <v>1000</v>
      </c>
      <c r="F93" s="96">
        <v>997.6</v>
      </c>
      <c r="G93" s="76">
        <f t="shared" si="1"/>
        <v>99.76</v>
      </c>
    </row>
    <row r="94" spans="1:7" ht="102" customHeight="1" hidden="1">
      <c r="A94" s="3"/>
      <c r="B94" s="55" t="s">
        <v>193</v>
      </c>
      <c r="C94" s="93"/>
      <c r="F94" s="95"/>
      <c r="G94" s="76" t="e">
        <f t="shared" si="1"/>
        <v>#DIV/0!</v>
      </c>
    </row>
    <row r="95" spans="1:7" ht="0.75" customHeight="1" hidden="1">
      <c r="A95" s="10"/>
      <c r="B95" s="4" t="s">
        <v>188</v>
      </c>
      <c r="C95" s="93">
        <v>0</v>
      </c>
      <c r="D95" s="60">
        <v>7148</v>
      </c>
      <c r="E95" s="61">
        <v>7148</v>
      </c>
      <c r="F95" s="96"/>
      <c r="G95" s="76" t="e">
        <f t="shared" si="1"/>
        <v>#DIV/0!</v>
      </c>
    </row>
    <row r="96" spans="1:7" ht="42" hidden="1">
      <c r="A96" s="11"/>
      <c r="B96" s="12" t="s">
        <v>84</v>
      </c>
      <c r="C96" s="94"/>
      <c r="F96" s="95"/>
      <c r="G96" s="76" t="e">
        <f t="shared" si="1"/>
        <v>#DIV/0!</v>
      </c>
    </row>
    <row r="97" spans="1:7" ht="27.75" hidden="1">
      <c r="A97" s="11"/>
      <c r="B97" s="12" t="s">
        <v>97</v>
      </c>
      <c r="C97" s="94"/>
      <c r="F97" s="95"/>
      <c r="G97" s="76" t="e">
        <f t="shared" si="1"/>
        <v>#DIV/0!</v>
      </c>
    </row>
    <row r="98" spans="1:7" ht="69.75" hidden="1">
      <c r="A98" s="11"/>
      <c r="B98" s="12" t="s">
        <v>115</v>
      </c>
      <c r="C98" s="94"/>
      <c r="F98" s="95"/>
      <c r="G98" s="76" t="e">
        <f t="shared" si="1"/>
        <v>#DIV/0!</v>
      </c>
    </row>
    <row r="99" spans="1:7" ht="27.75" hidden="1">
      <c r="A99" s="11"/>
      <c r="B99" s="12" t="s">
        <v>116</v>
      </c>
      <c r="C99" s="94"/>
      <c r="F99" s="95"/>
      <c r="G99" s="76" t="e">
        <f t="shared" si="1"/>
        <v>#DIV/0!</v>
      </c>
    </row>
    <row r="100" spans="1:7" ht="55.5" hidden="1">
      <c r="A100" s="11"/>
      <c r="B100" s="54" t="s">
        <v>117</v>
      </c>
      <c r="C100" s="94"/>
      <c r="F100" s="95"/>
      <c r="G100" s="76" t="e">
        <f t="shared" si="1"/>
        <v>#DIV/0!</v>
      </c>
    </row>
    <row r="101" spans="1:7" ht="42" hidden="1">
      <c r="A101" s="11"/>
      <c r="B101" s="12" t="s">
        <v>100</v>
      </c>
      <c r="C101" s="94"/>
      <c r="F101" s="95"/>
      <c r="G101" s="76" t="e">
        <f t="shared" si="1"/>
        <v>#DIV/0!</v>
      </c>
    </row>
    <row r="102" spans="1:7" ht="57" hidden="1">
      <c r="A102" s="11"/>
      <c r="B102" s="12" t="s">
        <v>118</v>
      </c>
      <c r="C102" s="94"/>
      <c r="F102" s="95"/>
      <c r="G102" s="76" t="e">
        <f t="shared" si="1"/>
        <v>#DIV/0!</v>
      </c>
    </row>
    <row r="103" spans="1:7" ht="55.5" hidden="1">
      <c r="A103" s="11"/>
      <c r="B103" s="12" t="s">
        <v>98</v>
      </c>
      <c r="C103" s="94"/>
      <c r="F103" s="95"/>
      <c r="G103" s="76" t="e">
        <f t="shared" si="1"/>
        <v>#DIV/0!</v>
      </c>
    </row>
    <row r="104" spans="1:7" ht="42" hidden="1">
      <c r="A104" s="11"/>
      <c r="B104" s="12" t="s">
        <v>103</v>
      </c>
      <c r="C104" s="94"/>
      <c r="F104" s="95"/>
      <c r="G104" s="76" t="e">
        <f t="shared" si="1"/>
        <v>#DIV/0!</v>
      </c>
    </row>
    <row r="105" spans="1:7" ht="42" hidden="1">
      <c r="A105" s="11"/>
      <c r="B105" s="12" t="s">
        <v>119</v>
      </c>
      <c r="C105" s="94"/>
      <c r="F105" s="95"/>
      <c r="G105" s="76" t="e">
        <f t="shared" si="1"/>
        <v>#DIV/0!</v>
      </c>
    </row>
    <row r="106" spans="1:7" ht="42" hidden="1">
      <c r="A106" s="11"/>
      <c r="B106" s="12" t="s">
        <v>120</v>
      </c>
      <c r="C106" s="94"/>
      <c r="F106" s="95"/>
      <c r="G106" s="76" t="e">
        <f t="shared" si="1"/>
        <v>#DIV/0!</v>
      </c>
    </row>
    <row r="107" spans="1:7" ht="42" hidden="1">
      <c r="A107" s="11"/>
      <c r="B107" s="4" t="s">
        <v>108</v>
      </c>
      <c r="C107" s="94"/>
      <c r="F107" s="95"/>
      <c r="G107" s="76" t="e">
        <f t="shared" si="1"/>
        <v>#DIV/0!</v>
      </c>
    </row>
    <row r="108" spans="1:7" ht="69.75" hidden="1">
      <c r="A108" s="11"/>
      <c r="B108" s="4" t="s">
        <v>121</v>
      </c>
      <c r="C108" s="94"/>
      <c r="F108" s="95"/>
      <c r="G108" s="76" t="e">
        <f t="shared" si="1"/>
        <v>#DIV/0!</v>
      </c>
    </row>
    <row r="109" spans="1:7" ht="69.75" hidden="1">
      <c r="A109" s="16"/>
      <c r="B109" s="12" t="s">
        <v>122</v>
      </c>
      <c r="C109" s="94"/>
      <c r="F109" s="95"/>
      <c r="G109" s="76" t="e">
        <f t="shared" si="1"/>
        <v>#DIV/0!</v>
      </c>
    </row>
    <row r="110" spans="1:7" ht="42" hidden="1">
      <c r="A110" s="16"/>
      <c r="B110" s="12" t="s">
        <v>123</v>
      </c>
      <c r="C110" s="94"/>
      <c r="F110" s="95"/>
      <c r="G110" s="76" t="e">
        <f t="shared" si="1"/>
        <v>#DIV/0!</v>
      </c>
    </row>
    <row r="111" spans="1:7" ht="97.5" hidden="1">
      <c r="A111" s="16"/>
      <c r="B111" s="55" t="s">
        <v>124</v>
      </c>
      <c r="C111" s="94"/>
      <c r="F111" s="95"/>
      <c r="G111" s="76" t="e">
        <f t="shared" si="1"/>
        <v>#DIV/0!</v>
      </c>
    </row>
    <row r="112" spans="1:7" ht="55.5" hidden="1">
      <c r="A112" s="16"/>
      <c r="B112" s="55" t="s">
        <v>125</v>
      </c>
      <c r="C112" s="94"/>
      <c r="F112" s="95"/>
      <c r="G112" s="76" t="e">
        <f t="shared" si="1"/>
        <v>#DIV/0!</v>
      </c>
    </row>
    <row r="113" spans="1:7" ht="69.75" hidden="1">
      <c r="A113" s="16"/>
      <c r="B113" s="55" t="s">
        <v>126</v>
      </c>
      <c r="C113" s="94"/>
      <c r="F113" s="95"/>
      <c r="G113" s="76" t="e">
        <f t="shared" si="1"/>
        <v>#DIV/0!</v>
      </c>
    </row>
    <row r="114" spans="1:7" ht="42" hidden="1">
      <c r="A114" s="16"/>
      <c r="B114" s="55" t="s">
        <v>127</v>
      </c>
      <c r="C114" s="94"/>
      <c r="F114" s="95"/>
      <c r="G114" s="76" t="e">
        <f t="shared" si="1"/>
        <v>#DIV/0!</v>
      </c>
    </row>
    <row r="115" spans="1:7" ht="55.5" hidden="1">
      <c r="A115" s="56"/>
      <c r="B115" s="57" t="s">
        <v>128</v>
      </c>
      <c r="C115" s="94"/>
      <c r="F115" s="95"/>
      <c r="G115" s="76" t="e">
        <f t="shared" si="1"/>
        <v>#DIV/0!</v>
      </c>
    </row>
    <row r="116" spans="1:7" ht="42" hidden="1">
      <c r="A116" s="56"/>
      <c r="B116" s="55" t="s">
        <v>129</v>
      </c>
      <c r="C116" s="94"/>
      <c r="F116" s="95"/>
      <c r="G116" s="76" t="e">
        <f t="shared" si="1"/>
        <v>#DIV/0!</v>
      </c>
    </row>
    <row r="117" spans="1:7" ht="42" hidden="1">
      <c r="A117" s="56"/>
      <c r="B117" s="55" t="s">
        <v>130</v>
      </c>
      <c r="C117" s="94"/>
      <c r="F117" s="95"/>
      <c r="G117" s="76" t="e">
        <f t="shared" si="1"/>
        <v>#DIV/0!</v>
      </c>
    </row>
    <row r="118" spans="1:7" ht="42" hidden="1">
      <c r="A118" s="56"/>
      <c r="B118" s="55" t="s">
        <v>131</v>
      </c>
      <c r="C118" s="94"/>
      <c r="F118" s="95"/>
      <c r="G118" s="76" t="e">
        <f t="shared" si="1"/>
        <v>#DIV/0!</v>
      </c>
    </row>
    <row r="119" spans="1:7" ht="69" customHeight="1" hidden="1">
      <c r="A119" s="56"/>
      <c r="B119" s="14" t="s">
        <v>189</v>
      </c>
      <c r="C119" s="93"/>
      <c r="F119" s="95"/>
      <c r="G119" s="76" t="e">
        <f t="shared" si="1"/>
        <v>#DIV/0!</v>
      </c>
    </row>
    <row r="120" spans="1:7" ht="102.75" customHeight="1">
      <c r="A120" s="56"/>
      <c r="B120" s="59" t="s">
        <v>190</v>
      </c>
      <c r="C120" s="96">
        <v>59807.9</v>
      </c>
      <c r="F120" s="96">
        <v>59367</v>
      </c>
      <c r="G120" s="76">
        <f t="shared" si="1"/>
        <v>99.26280641855006</v>
      </c>
    </row>
    <row r="121" spans="1:7" ht="46.5" customHeight="1">
      <c r="A121" s="56"/>
      <c r="B121" s="55" t="s">
        <v>203</v>
      </c>
      <c r="C121" s="93">
        <v>823</v>
      </c>
      <c r="F121" s="96">
        <v>802.4</v>
      </c>
      <c r="G121" s="76">
        <f t="shared" si="1"/>
        <v>97.4969623329283</v>
      </c>
    </row>
    <row r="122" spans="1:7" ht="57.75" customHeight="1">
      <c r="A122" s="56"/>
      <c r="B122" s="58" t="s">
        <v>161</v>
      </c>
      <c r="C122" s="93">
        <v>547300</v>
      </c>
      <c r="F122" s="95">
        <v>237477.4</v>
      </c>
      <c r="G122" s="76">
        <f t="shared" si="1"/>
        <v>43.390718070528045</v>
      </c>
    </row>
    <row r="123" spans="1:7" ht="60.75" customHeight="1">
      <c r="A123" s="56"/>
      <c r="B123" s="4" t="s">
        <v>213</v>
      </c>
      <c r="C123" s="93">
        <v>500</v>
      </c>
      <c r="F123" s="95"/>
      <c r="G123" s="76">
        <f t="shared" si="1"/>
        <v>0</v>
      </c>
    </row>
    <row r="124" spans="1:7" ht="74.25" customHeight="1">
      <c r="A124" s="56"/>
      <c r="B124" s="4" t="s">
        <v>195</v>
      </c>
      <c r="C124" s="93">
        <v>22326</v>
      </c>
      <c r="F124" s="95">
        <v>17711.4</v>
      </c>
      <c r="G124" s="76">
        <f t="shared" si="1"/>
        <v>79.33082504703037</v>
      </c>
    </row>
    <row r="125" spans="1:7" ht="60" customHeight="1">
      <c r="A125" s="56"/>
      <c r="B125" s="4" t="s">
        <v>214</v>
      </c>
      <c r="C125" s="93">
        <v>384</v>
      </c>
      <c r="F125" s="95"/>
      <c r="G125" s="76">
        <f t="shared" si="1"/>
        <v>0</v>
      </c>
    </row>
    <row r="126" spans="1:7" ht="53.25" customHeight="1">
      <c r="A126" s="56"/>
      <c r="B126" s="4" t="s">
        <v>215</v>
      </c>
      <c r="C126" s="93">
        <v>5800</v>
      </c>
      <c r="F126" s="95">
        <v>4905.3</v>
      </c>
      <c r="G126" s="76">
        <f t="shared" si="1"/>
        <v>84.57413793103449</v>
      </c>
    </row>
    <row r="127" spans="1:7" ht="46.5" customHeight="1">
      <c r="A127" s="56"/>
      <c r="B127" s="58" t="s">
        <v>216</v>
      </c>
      <c r="C127" s="93">
        <v>578.9</v>
      </c>
      <c r="F127" s="95">
        <v>578.9</v>
      </c>
      <c r="G127" s="76">
        <f t="shared" si="1"/>
        <v>100</v>
      </c>
    </row>
    <row r="128" spans="1:7" ht="47.25" customHeight="1">
      <c r="A128" s="56"/>
      <c r="B128" s="14" t="s">
        <v>152</v>
      </c>
      <c r="C128" s="93">
        <v>5229.2</v>
      </c>
      <c r="F128" s="96">
        <v>5229.2</v>
      </c>
      <c r="G128" s="76">
        <f t="shared" si="1"/>
        <v>100</v>
      </c>
    </row>
    <row r="129" spans="1:7" ht="72" customHeight="1">
      <c r="A129" s="56"/>
      <c r="B129" s="14" t="s">
        <v>196</v>
      </c>
      <c r="C129" s="93">
        <v>15740.1</v>
      </c>
      <c r="F129" s="96">
        <v>15740.1</v>
      </c>
      <c r="G129" s="76">
        <f t="shared" si="1"/>
        <v>100</v>
      </c>
    </row>
    <row r="130" spans="1:7" ht="43.5" customHeight="1">
      <c r="A130" s="56"/>
      <c r="B130" s="58" t="s">
        <v>207</v>
      </c>
      <c r="C130" s="93">
        <v>31920.4</v>
      </c>
      <c r="F130" s="96">
        <v>27253.4</v>
      </c>
      <c r="G130" s="76">
        <f t="shared" si="1"/>
        <v>85.37925589904889</v>
      </c>
    </row>
    <row r="131" spans="1:7" ht="42" hidden="1">
      <c r="A131" s="56"/>
      <c r="B131" s="58" t="s">
        <v>132</v>
      </c>
      <c r="C131" s="94"/>
      <c r="F131" s="95"/>
      <c r="G131" s="67" t="e">
        <f aca="true" t="shared" si="2" ref="G131:G185">F131/C131*100</f>
        <v>#DIV/0!</v>
      </c>
    </row>
    <row r="132" spans="1:7" ht="45" customHeight="1">
      <c r="A132" s="56"/>
      <c r="B132" s="58" t="s">
        <v>217</v>
      </c>
      <c r="C132" s="94">
        <v>22160.1</v>
      </c>
      <c r="F132" s="96">
        <v>16492</v>
      </c>
      <c r="G132" s="76">
        <f t="shared" si="2"/>
        <v>74.42204683191864</v>
      </c>
    </row>
    <row r="133" spans="1:7" ht="44.25" customHeight="1">
      <c r="A133" s="56"/>
      <c r="B133" s="58" t="s">
        <v>222</v>
      </c>
      <c r="C133" s="93">
        <v>315.1</v>
      </c>
      <c r="F133" s="95">
        <v>306.1</v>
      </c>
      <c r="G133" s="76">
        <f t="shared" si="2"/>
        <v>97.14376388448112</v>
      </c>
    </row>
    <row r="134" spans="1:7" ht="44.25" customHeight="1">
      <c r="A134" s="56"/>
      <c r="B134" s="58" t="s">
        <v>197</v>
      </c>
      <c r="C134" s="93">
        <v>650.6</v>
      </c>
      <c r="F134" s="95">
        <v>10.7</v>
      </c>
      <c r="G134" s="76">
        <f t="shared" si="2"/>
        <v>1.6446357208730402</v>
      </c>
    </row>
    <row r="135" spans="1:7" ht="40.5" customHeight="1">
      <c r="A135" s="56"/>
      <c r="B135" s="58" t="s">
        <v>204</v>
      </c>
      <c r="C135" s="93">
        <v>50</v>
      </c>
      <c r="F135" s="96">
        <v>50</v>
      </c>
      <c r="G135" s="76">
        <f t="shared" si="2"/>
        <v>100</v>
      </c>
    </row>
    <row r="136" spans="1:7" ht="40.5" customHeight="1">
      <c r="A136" s="56"/>
      <c r="B136" s="58" t="s">
        <v>205</v>
      </c>
      <c r="C136" s="93">
        <v>300</v>
      </c>
      <c r="F136" s="96">
        <v>300</v>
      </c>
      <c r="G136" s="76">
        <f t="shared" si="2"/>
        <v>100</v>
      </c>
    </row>
    <row r="137" spans="1:7" ht="56.25" customHeight="1">
      <c r="A137" s="56"/>
      <c r="B137" s="58" t="s">
        <v>200</v>
      </c>
      <c r="C137" s="93">
        <v>920</v>
      </c>
      <c r="F137" s="95">
        <v>879.7</v>
      </c>
      <c r="G137" s="76">
        <f t="shared" si="2"/>
        <v>95.61956521739131</v>
      </c>
    </row>
    <row r="138" spans="1:7" ht="49.5" customHeight="1">
      <c r="A138" s="56"/>
      <c r="B138" s="58" t="s">
        <v>206</v>
      </c>
      <c r="C138" s="93">
        <v>331.5</v>
      </c>
      <c r="F138" s="90"/>
      <c r="G138" s="76">
        <f>F138/C138*100</f>
        <v>0</v>
      </c>
    </row>
    <row r="139" spans="1:7" ht="109.5" customHeight="1">
      <c r="A139" s="56"/>
      <c r="B139" s="59" t="s">
        <v>208</v>
      </c>
      <c r="C139" s="93">
        <v>1700</v>
      </c>
      <c r="F139" s="96">
        <v>1700</v>
      </c>
      <c r="G139" s="76">
        <f>F139/C139*100</f>
        <v>100</v>
      </c>
    </row>
    <row r="140" spans="1:7" ht="115.5" customHeight="1">
      <c r="A140" s="56"/>
      <c r="B140" s="59" t="s">
        <v>209</v>
      </c>
      <c r="C140" s="93">
        <v>2711.4</v>
      </c>
      <c r="F140" s="95">
        <v>2711.4</v>
      </c>
      <c r="G140" s="76">
        <f>F140/C140*100</f>
        <v>100</v>
      </c>
    </row>
    <row r="141" spans="1:7" ht="54.75" customHeight="1" hidden="1">
      <c r="A141" s="56"/>
      <c r="B141" s="58"/>
      <c r="C141" s="93"/>
      <c r="F141" s="95"/>
      <c r="G141" s="76"/>
    </row>
    <row r="142" spans="1:7" ht="114" customHeight="1" hidden="1">
      <c r="A142" s="56"/>
      <c r="B142" s="59"/>
      <c r="C142" s="93"/>
      <c r="F142" s="96"/>
      <c r="G142" s="76"/>
    </row>
    <row r="143" spans="1:7" ht="106.5" customHeight="1" hidden="1">
      <c r="A143" s="56"/>
      <c r="B143" s="59"/>
      <c r="C143" s="93"/>
      <c r="F143" s="90"/>
      <c r="G143" s="76"/>
    </row>
    <row r="144" spans="1:7" ht="40.5" customHeight="1">
      <c r="A144" s="10" t="s">
        <v>91</v>
      </c>
      <c r="B144" s="17" t="s">
        <v>92</v>
      </c>
      <c r="C144" s="67">
        <f>C146+C147+C148+C149+C150+C151+C152+C153+C154+C158+C162+C172+C173+C174</f>
        <v>622680</v>
      </c>
      <c r="F144" s="67">
        <f>F146+F147+F148+F149+F150+F151+F152+F153+F154+F158+F162+F172+F173+F174</f>
        <v>615754.7000000001</v>
      </c>
      <c r="G144" s="67">
        <f t="shared" si="2"/>
        <v>98.88782360120769</v>
      </c>
    </row>
    <row r="145" spans="1:7" ht="13.5">
      <c r="A145" s="10"/>
      <c r="B145" s="9" t="s">
        <v>49</v>
      </c>
      <c r="C145" s="67"/>
      <c r="D145" s="44" t="e">
        <f>#REF!+D155+D156+#REF!+D157+D158+D159+D160+D161+D162+D163+D164+D165+D166+D167+D168+D169+D170+D171+D172+#REF!</f>
        <v>#REF!</v>
      </c>
      <c r="E145" s="45" t="e">
        <f>#REF!+E155+E156+#REF!+E157+E158+E159+E160+E161+E162+E163+E164+E165+E166+E167+E168+E169+E170+E171+E172+#REF!</f>
        <v>#REF!</v>
      </c>
      <c r="F145" s="87"/>
      <c r="G145" s="67"/>
    </row>
    <row r="146" spans="1:7" ht="55.5" customHeight="1">
      <c r="A146" s="10"/>
      <c r="B146" s="4" t="s">
        <v>50</v>
      </c>
      <c r="C146" s="76">
        <v>1372</v>
      </c>
      <c r="D146" s="44"/>
      <c r="E146" s="45"/>
      <c r="F146" s="89">
        <v>1360.8</v>
      </c>
      <c r="G146" s="76">
        <f aca="true" t="shared" si="3" ref="G146:G151">F146/C146*100</f>
        <v>99.18367346938776</v>
      </c>
    </row>
    <row r="147" spans="1:7" ht="55.5" customHeight="1">
      <c r="A147" s="10"/>
      <c r="B147" s="4" t="s">
        <v>191</v>
      </c>
      <c r="C147" s="76">
        <v>83</v>
      </c>
      <c r="D147" s="44"/>
      <c r="E147" s="45"/>
      <c r="F147" s="89">
        <v>73</v>
      </c>
      <c r="G147" s="76">
        <f t="shared" si="3"/>
        <v>87.95180722891565</v>
      </c>
    </row>
    <row r="148" spans="1:7" ht="123.75" customHeight="1">
      <c r="A148" s="10"/>
      <c r="B148" s="59" t="s">
        <v>145</v>
      </c>
      <c r="C148" s="76">
        <v>1</v>
      </c>
      <c r="D148" s="44"/>
      <c r="E148" s="45"/>
      <c r="F148" s="89">
        <v>0.1</v>
      </c>
      <c r="G148" s="76">
        <f t="shared" si="3"/>
        <v>10</v>
      </c>
    </row>
    <row r="149" spans="1:7" ht="69" customHeight="1">
      <c r="A149" s="10"/>
      <c r="B149" s="14" t="s">
        <v>162</v>
      </c>
      <c r="C149" s="76">
        <v>256</v>
      </c>
      <c r="D149" s="44"/>
      <c r="E149" s="45"/>
      <c r="F149" s="89">
        <v>256</v>
      </c>
      <c r="G149" s="76">
        <f t="shared" si="3"/>
        <v>100</v>
      </c>
    </row>
    <row r="150" spans="1:7" ht="73.5" customHeight="1">
      <c r="A150" s="10"/>
      <c r="B150" s="4" t="s">
        <v>218</v>
      </c>
      <c r="C150" s="76">
        <v>400.1</v>
      </c>
      <c r="D150" s="44"/>
      <c r="E150" s="45"/>
      <c r="F150" s="89">
        <v>219.3</v>
      </c>
      <c r="G150" s="76">
        <f t="shared" si="3"/>
        <v>54.81129717570607</v>
      </c>
    </row>
    <row r="151" spans="1:7" ht="84" customHeight="1">
      <c r="A151" s="10"/>
      <c r="B151" s="14" t="s">
        <v>155</v>
      </c>
      <c r="C151" s="76">
        <v>13921.1</v>
      </c>
      <c r="D151" s="44"/>
      <c r="E151" s="45"/>
      <c r="F151" s="89">
        <v>12475.1</v>
      </c>
      <c r="G151" s="76">
        <f t="shared" si="3"/>
        <v>89.61288978600828</v>
      </c>
    </row>
    <row r="152" spans="1:7" ht="57" customHeight="1">
      <c r="A152" s="10"/>
      <c r="B152" s="4" t="s">
        <v>146</v>
      </c>
      <c r="C152" s="76">
        <v>17242.3</v>
      </c>
      <c r="D152" s="44"/>
      <c r="E152" s="45"/>
      <c r="F152" s="89">
        <v>17147.3</v>
      </c>
      <c r="G152" s="76">
        <f t="shared" si="2"/>
        <v>99.44902942182887</v>
      </c>
    </row>
    <row r="153" spans="1:7" ht="49.5" customHeight="1">
      <c r="A153" s="10"/>
      <c r="B153" s="14" t="s">
        <v>219</v>
      </c>
      <c r="C153" s="76">
        <v>37</v>
      </c>
      <c r="D153" s="44"/>
      <c r="E153" s="45"/>
      <c r="F153" s="89">
        <v>8.8</v>
      </c>
      <c r="G153" s="76">
        <f t="shared" si="2"/>
        <v>23.783783783783786</v>
      </c>
    </row>
    <row r="154" spans="1:7" ht="44.25" customHeight="1">
      <c r="A154" s="1"/>
      <c r="B154" s="4" t="s">
        <v>153</v>
      </c>
      <c r="C154" s="93">
        <v>11563.7</v>
      </c>
      <c r="F154" s="96">
        <v>11416.2</v>
      </c>
      <c r="G154" s="76">
        <f t="shared" si="2"/>
        <v>98.72445670503386</v>
      </c>
    </row>
    <row r="155" spans="1:7" ht="84" hidden="1">
      <c r="A155" s="1"/>
      <c r="B155" s="4" t="s">
        <v>62</v>
      </c>
      <c r="C155" s="94"/>
      <c r="F155" s="90"/>
      <c r="G155" s="76" t="e">
        <f t="shared" si="2"/>
        <v>#DIV/0!</v>
      </c>
    </row>
    <row r="156" spans="1:7" ht="27.75" hidden="1">
      <c r="A156" s="1"/>
      <c r="B156" s="4" t="s">
        <v>51</v>
      </c>
      <c r="C156" s="94"/>
      <c r="F156" s="90"/>
      <c r="G156" s="76" t="e">
        <f t="shared" si="2"/>
        <v>#DIV/0!</v>
      </c>
    </row>
    <row r="157" spans="1:7" ht="42" hidden="1">
      <c r="A157" s="1"/>
      <c r="B157" s="4" t="s">
        <v>104</v>
      </c>
      <c r="C157" s="94"/>
      <c r="F157" s="90"/>
      <c r="G157" s="76" t="e">
        <f t="shared" si="2"/>
        <v>#DIV/0!</v>
      </c>
    </row>
    <row r="158" spans="1:7" ht="84.75" customHeight="1">
      <c r="A158" s="1"/>
      <c r="B158" s="13" t="s">
        <v>81</v>
      </c>
      <c r="C158" s="93">
        <v>38222</v>
      </c>
      <c r="D158" s="60">
        <v>32992</v>
      </c>
      <c r="E158" s="61">
        <v>34379</v>
      </c>
      <c r="F158" s="96">
        <v>33847.7</v>
      </c>
      <c r="G158" s="76">
        <f t="shared" si="2"/>
        <v>88.55554392758097</v>
      </c>
    </row>
    <row r="159" spans="1:7" ht="42" hidden="1">
      <c r="A159" s="3"/>
      <c r="B159" s="14" t="s">
        <v>46</v>
      </c>
      <c r="C159" s="66"/>
      <c r="F159" s="90"/>
      <c r="G159" s="76" t="e">
        <f t="shared" si="2"/>
        <v>#DIV/0!</v>
      </c>
    </row>
    <row r="160" spans="1:7" ht="69.75" hidden="1">
      <c r="A160" s="3"/>
      <c r="B160" s="13" t="s">
        <v>133</v>
      </c>
      <c r="C160" s="66"/>
      <c r="F160" s="90"/>
      <c r="G160" s="76" t="e">
        <f t="shared" si="2"/>
        <v>#DIV/0!</v>
      </c>
    </row>
    <row r="161" spans="1:7" ht="84" hidden="1">
      <c r="A161" s="3"/>
      <c r="B161" s="13" t="s">
        <v>134</v>
      </c>
      <c r="C161" s="66"/>
      <c r="F161" s="90"/>
      <c r="G161" s="76" t="e">
        <f t="shared" si="2"/>
        <v>#DIV/0!</v>
      </c>
    </row>
    <row r="162" spans="1:7" ht="105.75" customHeight="1">
      <c r="A162" s="3"/>
      <c r="B162" s="15" t="s">
        <v>135</v>
      </c>
      <c r="C162" s="93">
        <v>500141</v>
      </c>
      <c r="D162" s="60">
        <v>463710</v>
      </c>
      <c r="E162" s="61">
        <v>464580</v>
      </c>
      <c r="F162" s="96">
        <v>499550</v>
      </c>
      <c r="G162" s="76">
        <f t="shared" si="2"/>
        <v>99.88183332300291</v>
      </c>
    </row>
    <row r="163" spans="1:7" ht="55.5" hidden="1">
      <c r="A163" s="3"/>
      <c r="B163" s="14" t="s">
        <v>47</v>
      </c>
      <c r="C163" s="94"/>
      <c r="F163" s="95"/>
      <c r="G163" s="76" t="e">
        <f t="shared" si="2"/>
        <v>#DIV/0!</v>
      </c>
    </row>
    <row r="164" spans="1:7" ht="27.75" hidden="1">
      <c r="A164" s="3"/>
      <c r="B164" s="14" t="s">
        <v>63</v>
      </c>
      <c r="C164" s="94"/>
      <c r="F164" s="95"/>
      <c r="G164" s="76" t="e">
        <f t="shared" si="2"/>
        <v>#DIV/0!</v>
      </c>
    </row>
    <row r="165" spans="1:7" ht="42" hidden="1">
      <c r="A165" s="3"/>
      <c r="B165" s="14" t="s">
        <v>82</v>
      </c>
      <c r="C165" s="94"/>
      <c r="F165" s="95"/>
      <c r="G165" s="76" t="e">
        <f t="shared" si="2"/>
        <v>#DIV/0!</v>
      </c>
    </row>
    <row r="166" spans="1:7" ht="27.75" hidden="1">
      <c r="A166" s="16"/>
      <c r="B166" s="12" t="s">
        <v>83</v>
      </c>
      <c r="C166" s="94"/>
      <c r="F166" s="95"/>
      <c r="G166" s="76" t="e">
        <f t="shared" si="2"/>
        <v>#DIV/0!</v>
      </c>
    </row>
    <row r="167" spans="1:7" ht="13.5" hidden="1">
      <c r="A167" s="16"/>
      <c r="B167" s="12" t="s">
        <v>61</v>
      </c>
      <c r="C167" s="94"/>
      <c r="F167" s="95"/>
      <c r="G167" s="76" t="e">
        <f t="shared" si="2"/>
        <v>#DIV/0!</v>
      </c>
    </row>
    <row r="168" spans="1:7" ht="97.5" hidden="1">
      <c r="A168" s="16"/>
      <c r="B168" s="12" t="s">
        <v>136</v>
      </c>
      <c r="C168" s="94"/>
      <c r="F168" s="95"/>
      <c r="G168" s="76" t="e">
        <f t="shared" si="2"/>
        <v>#DIV/0!</v>
      </c>
    </row>
    <row r="169" spans="1:7" ht="27.75" hidden="1">
      <c r="A169" s="16"/>
      <c r="B169" s="12" t="s">
        <v>137</v>
      </c>
      <c r="C169" s="94"/>
      <c r="F169" s="95"/>
      <c r="G169" s="76" t="e">
        <f t="shared" si="2"/>
        <v>#DIV/0!</v>
      </c>
    </row>
    <row r="170" spans="1:7" ht="42" hidden="1">
      <c r="A170" s="16"/>
      <c r="B170" s="12" t="s">
        <v>138</v>
      </c>
      <c r="C170" s="94"/>
      <c r="F170" s="95"/>
      <c r="G170" s="76" t="e">
        <f t="shared" si="2"/>
        <v>#DIV/0!</v>
      </c>
    </row>
    <row r="171" spans="1:7" ht="84" hidden="1">
      <c r="A171" s="11"/>
      <c r="B171" s="59" t="s">
        <v>139</v>
      </c>
      <c r="C171" s="94"/>
      <c r="F171" s="95"/>
      <c r="G171" s="76" t="e">
        <f t="shared" si="2"/>
        <v>#DIV/0!</v>
      </c>
    </row>
    <row r="172" spans="1:7" ht="73.5" customHeight="1">
      <c r="A172" s="11"/>
      <c r="B172" s="59" t="s">
        <v>220</v>
      </c>
      <c r="C172" s="94">
        <v>185.3</v>
      </c>
      <c r="F172" s="95">
        <v>185.3</v>
      </c>
      <c r="G172" s="76">
        <f t="shared" si="2"/>
        <v>100</v>
      </c>
    </row>
    <row r="173" spans="1:7" ht="90" customHeight="1">
      <c r="A173" s="11"/>
      <c r="B173" s="59" t="s">
        <v>154</v>
      </c>
      <c r="C173" s="93">
        <v>22</v>
      </c>
      <c r="F173" s="95">
        <v>21.6</v>
      </c>
      <c r="G173" s="76">
        <f t="shared" si="2"/>
        <v>98.18181818181819</v>
      </c>
    </row>
    <row r="174" spans="1:7" ht="39" customHeight="1">
      <c r="A174" s="11"/>
      <c r="B174" s="4" t="s">
        <v>198</v>
      </c>
      <c r="C174" s="93">
        <v>39233.5</v>
      </c>
      <c r="F174" s="95">
        <v>39193.5</v>
      </c>
      <c r="G174" s="76">
        <f t="shared" si="2"/>
        <v>99.89804631246257</v>
      </c>
    </row>
    <row r="175" spans="1:7" ht="55.5" customHeight="1" hidden="1">
      <c r="A175" s="11"/>
      <c r="B175" s="4"/>
      <c r="C175" s="93"/>
      <c r="F175" s="96"/>
      <c r="G175" s="76"/>
    </row>
    <row r="176" spans="1:7" ht="13.5">
      <c r="A176" s="10" t="s">
        <v>28</v>
      </c>
      <c r="B176" s="17" t="s">
        <v>93</v>
      </c>
      <c r="C176" s="67">
        <f>C177</f>
        <v>31618</v>
      </c>
      <c r="D176" s="44" t="e">
        <f>D177</f>
        <v>#REF!</v>
      </c>
      <c r="E176" s="45" t="e">
        <f>E177</f>
        <v>#REF!</v>
      </c>
      <c r="F176" s="87">
        <f>F177</f>
        <v>28150.8</v>
      </c>
      <c r="G176" s="67">
        <f t="shared" si="2"/>
        <v>89.03409450313113</v>
      </c>
    </row>
    <row r="177" spans="1:7" ht="55.5">
      <c r="A177" s="10" t="s">
        <v>94</v>
      </c>
      <c r="B177" s="17" t="s">
        <v>95</v>
      </c>
      <c r="C177" s="67">
        <f>C181+C183+C184+C185</f>
        <v>31618</v>
      </c>
      <c r="D177" s="44" t="e">
        <f>D179+D180+#REF!+D181+D182+D183+D184+D186+D187</f>
        <v>#REF!</v>
      </c>
      <c r="E177" s="45" t="e">
        <f>E179+E180+#REF!+E181+E182+E183+E184+E186+E187</f>
        <v>#REF!</v>
      </c>
      <c r="F177" s="67">
        <f>F181+F183+F184+F185</f>
        <v>28150.8</v>
      </c>
      <c r="G177" s="67">
        <f t="shared" si="2"/>
        <v>89.03409450313113</v>
      </c>
    </row>
    <row r="178" spans="1:7" ht="13.5">
      <c r="A178" s="16"/>
      <c r="B178" s="18" t="s">
        <v>49</v>
      </c>
      <c r="C178" s="66"/>
      <c r="F178" s="90"/>
      <c r="G178" s="76"/>
    </row>
    <row r="179" spans="1:7" ht="55.5" hidden="1">
      <c r="A179" s="16"/>
      <c r="B179" s="12" t="s">
        <v>140</v>
      </c>
      <c r="C179" s="66"/>
      <c r="F179" s="90"/>
      <c r="G179" s="76" t="e">
        <f t="shared" si="2"/>
        <v>#DIV/0!</v>
      </c>
    </row>
    <row r="180" spans="1:7" ht="55.5" hidden="1">
      <c r="A180" s="16"/>
      <c r="B180" s="12" t="s">
        <v>141</v>
      </c>
      <c r="C180" s="66"/>
      <c r="F180" s="90"/>
      <c r="G180" s="76" t="e">
        <f t="shared" si="2"/>
        <v>#DIV/0!</v>
      </c>
    </row>
    <row r="181" spans="1:7" ht="35.25" customHeight="1">
      <c r="A181" s="16"/>
      <c r="B181" s="12" t="s">
        <v>157</v>
      </c>
      <c r="C181" s="93">
        <v>4824</v>
      </c>
      <c r="D181" s="60">
        <v>16250</v>
      </c>
      <c r="E181" s="61">
        <v>15370</v>
      </c>
      <c r="F181" s="96">
        <v>4824</v>
      </c>
      <c r="G181" s="76">
        <f t="shared" si="2"/>
        <v>100</v>
      </c>
    </row>
    <row r="182" spans="1:7" ht="27.75" hidden="1">
      <c r="A182" s="16"/>
      <c r="B182" s="12" t="s">
        <v>96</v>
      </c>
      <c r="C182" s="66"/>
      <c r="F182" s="95"/>
      <c r="G182" s="76" t="e">
        <f t="shared" si="2"/>
        <v>#DIV/0!</v>
      </c>
    </row>
    <row r="183" spans="1:7" ht="63" customHeight="1">
      <c r="A183" s="16"/>
      <c r="B183" s="12" t="s">
        <v>141</v>
      </c>
      <c r="C183" s="93">
        <v>497</v>
      </c>
      <c r="D183" s="60">
        <v>9687</v>
      </c>
      <c r="E183" s="61">
        <v>9687</v>
      </c>
      <c r="F183" s="96">
        <v>497</v>
      </c>
      <c r="G183" s="76">
        <f t="shared" si="2"/>
        <v>100</v>
      </c>
    </row>
    <row r="184" spans="1:7" ht="56.25" customHeight="1">
      <c r="A184" s="16"/>
      <c r="B184" s="12" t="s">
        <v>156</v>
      </c>
      <c r="C184" s="93">
        <v>20597</v>
      </c>
      <c r="F184" s="95">
        <v>17129.8</v>
      </c>
      <c r="G184" s="76">
        <f t="shared" si="2"/>
        <v>83.16648055542069</v>
      </c>
    </row>
    <row r="185" spans="1:7" ht="27.75">
      <c r="A185" s="16"/>
      <c r="B185" s="12" t="s">
        <v>221</v>
      </c>
      <c r="C185" s="93">
        <v>5700</v>
      </c>
      <c r="F185" s="96">
        <v>5700</v>
      </c>
      <c r="G185" s="76">
        <f t="shared" si="2"/>
        <v>100</v>
      </c>
    </row>
    <row r="186" spans="1:7" ht="61.5" customHeight="1" thickBot="1">
      <c r="A186" s="10" t="s">
        <v>158</v>
      </c>
      <c r="B186" s="17" t="s">
        <v>159</v>
      </c>
      <c r="C186" s="73"/>
      <c r="D186" s="60">
        <v>2748</v>
      </c>
      <c r="E186" s="61">
        <v>2748</v>
      </c>
      <c r="F186" s="97">
        <v>-10846.4</v>
      </c>
      <c r="G186" s="76"/>
    </row>
    <row r="187" spans="1:6" ht="28.5" hidden="1" thickBot="1">
      <c r="A187" s="16"/>
      <c r="B187" s="12" t="s">
        <v>142</v>
      </c>
      <c r="C187" s="66"/>
      <c r="F187" s="66"/>
    </row>
    <row r="188" spans="1:7" s="24" customFormat="1" ht="14.25" thickBot="1">
      <c r="A188" s="105" t="s">
        <v>143</v>
      </c>
      <c r="B188" s="106"/>
      <c r="C188" s="92">
        <f>C10+C76</f>
        <v>3856574</v>
      </c>
      <c r="D188" s="74" t="e">
        <f>D10+D76</f>
        <v>#REF!</v>
      </c>
      <c r="E188" s="65" t="e">
        <f>E10+E76</f>
        <v>#REF!</v>
      </c>
      <c r="F188" s="92">
        <f>F10+F76</f>
        <v>3004228.3</v>
      </c>
      <c r="G188" s="91">
        <f>F188/C188*100</f>
        <v>77.8988890139279</v>
      </c>
    </row>
    <row r="189" spans="2:5" ht="12">
      <c r="B189" s="51"/>
      <c r="D189" s="5"/>
      <c r="E189" s="5"/>
    </row>
    <row r="190" spans="1:5" ht="18" customHeight="1">
      <c r="A190" s="101" t="s">
        <v>199</v>
      </c>
      <c r="B190" s="101"/>
      <c r="C190" s="101"/>
      <c r="D190" s="101"/>
      <c r="E190" s="101"/>
    </row>
    <row r="191" spans="2:5" ht="12">
      <c r="B191" s="51"/>
      <c r="D191" s="5"/>
      <c r="E191" s="5"/>
    </row>
    <row r="192" spans="2:5" ht="12">
      <c r="B192" s="51"/>
      <c r="D192" s="5"/>
      <c r="E192" s="5"/>
    </row>
    <row r="193" spans="2:5" ht="12">
      <c r="B193" s="51"/>
      <c r="D193" s="5"/>
      <c r="E193" s="5"/>
    </row>
    <row r="194" spans="2:5" ht="12">
      <c r="B194" s="51"/>
      <c r="D194" s="5"/>
      <c r="E194" s="5"/>
    </row>
    <row r="195" spans="2:5" ht="12">
      <c r="B195" s="51"/>
      <c r="D195" s="5"/>
      <c r="E195" s="5"/>
    </row>
    <row r="196" spans="2:5" ht="12">
      <c r="B196" s="51"/>
      <c r="D196" s="5"/>
      <c r="E196" s="5"/>
    </row>
    <row r="197" spans="2:5" ht="12">
      <c r="B197" s="51"/>
      <c r="D197" s="5"/>
      <c r="E197" s="5"/>
    </row>
    <row r="198" spans="2:5" ht="12">
      <c r="B198" s="51"/>
      <c r="D198" s="5"/>
      <c r="E198" s="5"/>
    </row>
    <row r="199" spans="2:5" ht="12">
      <c r="B199" s="51"/>
      <c r="D199" s="5"/>
      <c r="E199" s="5"/>
    </row>
    <row r="200" spans="2:5" ht="12">
      <c r="B200" s="51"/>
      <c r="D200" s="5"/>
      <c r="E200" s="5"/>
    </row>
    <row r="201" spans="2:5" ht="12">
      <c r="B201" s="51"/>
      <c r="D201" s="5"/>
      <c r="E201" s="5"/>
    </row>
    <row r="202" spans="2:5" ht="12">
      <c r="B202" s="51"/>
      <c r="D202" s="5"/>
      <c r="E202" s="5"/>
    </row>
    <row r="203" spans="2:5" ht="12">
      <c r="B203" s="51"/>
      <c r="D203" s="5"/>
      <c r="E203" s="5"/>
    </row>
    <row r="204" spans="2:5" ht="12">
      <c r="B204" s="51"/>
      <c r="D204" s="5"/>
      <c r="E204" s="5"/>
    </row>
    <row r="205" spans="2:5" ht="12">
      <c r="B205" s="51"/>
      <c r="D205" s="5"/>
      <c r="E205" s="5"/>
    </row>
    <row r="206" spans="2:5" ht="12">
      <c r="B206" s="51"/>
      <c r="D206" s="5"/>
      <c r="E206" s="5"/>
    </row>
    <row r="207" spans="2:5" ht="12">
      <c r="B207" s="51"/>
      <c r="D207" s="5"/>
      <c r="E207" s="5"/>
    </row>
    <row r="208" ht="12">
      <c r="B208" s="51"/>
    </row>
    <row r="209" ht="12">
      <c r="B209" s="51"/>
    </row>
    <row r="210" ht="12">
      <c r="B210" s="51"/>
    </row>
    <row r="211" ht="12">
      <c r="B211" s="51"/>
    </row>
    <row r="212" ht="12">
      <c r="B212" s="51"/>
    </row>
    <row r="213" ht="12">
      <c r="B213" s="51"/>
    </row>
    <row r="214" ht="12">
      <c r="B214" s="51"/>
    </row>
    <row r="215" ht="12">
      <c r="B215" s="51"/>
    </row>
    <row r="216" ht="12">
      <c r="B216" s="51"/>
    </row>
    <row r="217" ht="12">
      <c r="B217" s="51"/>
    </row>
    <row r="218" ht="12">
      <c r="B218" s="51"/>
    </row>
    <row r="219" ht="12">
      <c r="B219" s="51"/>
    </row>
    <row r="220" ht="12">
      <c r="B220" s="51"/>
    </row>
    <row r="221" ht="12">
      <c r="B221" s="51"/>
    </row>
    <row r="222" ht="12">
      <c r="B222" s="51"/>
    </row>
    <row r="223" ht="12">
      <c r="B223" s="51"/>
    </row>
    <row r="224" ht="12">
      <c r="B224" s="51"/>
    </row>
    <row r="225" ht="12">
      <c r="B225" s="51"/>
    </row>
    <row r="226" ht="12">
      <c r="B226" s="51"/>
    </row>
    <row r="227" ht="12">
      <c r="B227" s="51"/>
    </row>
    <row r="228" ht="12">
      <c r="B228" s="51"/>
    </row>
    <row r="229" ht="12">
      <c r="B229" s="51"/>
    </row>
    <row r="230" ht="12">
      <c r="B230" s="51"/>
    </row>
    <row r="231" ht="12">
      <c r="B231" s="51"/>
    </row>
    <row r="232" ht="12">
      <c r="B232" s="51"/>
    </row>
    <row r="233" ht="12">
      <c r="B233" s="51"/>
    </row>
    <row r="234" ht="12">
      <c r="B234" s="51"/>
    </row>
    <row r="235" ht="12">
      <c r="B235" s="51"/>
    </row>
    <row r="236" ht="12">
      <c r="B236" s="51"/>
    </row>
    <row r="237" ht="12">
      <c r="B237" s="51"/>
    </row>
    <row r="238" ht="12">
      <c r="B238" s="51"/>
    </row>
    <row r="239" ht="12">
      <c r="B239" s="51"/>
    </row>
    <row r="240" ht="12">
      <c r="B240" s="51"/>
    </row>
    <row r="241" ht="12">
      <c r="B241" s="51"/>
    </row>
    <row r="242" ht="12">
      <c r="B242" s="51"/>
    </row>
    <row r="243" ht="12">
      <c r="B243" s="51"/>
    </row>
    <row r="244" ht="12">
      <c r="B244" s="51"/>
    </row>
    <row r="245" ht="12">
      <c r="B245" s="51"/>
    </row>
    <row r="246" ht="12">
      <c r="B246" s="51"/>
    </row>
    <row r="247" ht="12">
      <c r="B247" s="51"/>
    </row>
    <row r="248" ht="12">
      <c r="B248" s="51"/>
    </row>
    <row r="249" ht="12">
      <c r="B249" s="51"/>
    </row>
    <row r="250" ht="12">
      <c r="B250" s="51"/>
    </row>
    <row r="251" ht="12">
      <c r="B251" s="51"/>
    </row>
    <row r="252" ht="12">
      <c r="B252" s="51"/>
    </row>
    <row r="253" ht="12">
      <c r="B253" s="51"/>
    </row>
    <row r="254" ht="12">
      <c r="B254" s="51"/>
    </row>
    <row r="255" ht="12">
      <c r="B255" s="51"/>
    </row>
    <row r="256" ht="12">
      <c r="B256" s="51"/>
    </row>
    <row r="257" ht="12">
      <c r="B257" s="51"/>
    </row>
    <row r="258" ht="12">
      <c r="B258" s="51"/>
    </row>
    <row r="259" ht="12">
      <c r="B259" s="51"/>
    </row>
    <row r="260" ht="12">
      <c r="B260" s="51"/>
    </row>
    <row r="261" ht="12">
      <c r="B261" s="51"/>
    </row>
    <row r="262" ht="12">
      <c r="B262" s="51"/>
    </row>
    <row r="263" ht="12">
      <c r="B263" s="51"/>
    </row>
    <row r="264" ht="12">
      <c r="B264" s="51"/>
    </row>
    <row r="265" ht="12">
      <c r="B265" s="51"/>
    </row>
    <row r="266" ht="12">
      <c r="B266" s="51"/>
    </row>
    <row r="267" ht="12">
      <c r="B267" s="51"/>
    </row>
    <row r="268" ht="12">
      <c r="B268" s="51"/>
    </row>
    <row r="269" ht="12">
      <c r="B269" s="51"/>
    </row>
    <row r="270" ht="12">
      <c r="B270" s="51"/>
    </row>
    <row r="271" ht="12">
      <c r="B271" s="51"/>
    </row>
    <row r="272" ht="12">
      <c r="B272" s="51"/>
    </row>
    <row r="273" ht="12">
      <c r="B273" s="51"/>
    </row>
    <row r="274" ht="12">
      <c r="B274" s="51"/>
    </row>
    <row r="275" ht="12">
      <c r="B275" s="51"/>
    </row>
    <row r="276" ht="12">
      <c r="B276" s="51"/>
    </row>
    <row r="277" ht="12">
      <c r="B277" s="51"/>
    </row>
    <row r="278" ht="12">
      <c r="B278" s="51"/>
    </row>
    <row r="279" ht="12">
      <c r="B279" s="51"/>
    </row>
    <row r="280" ht="12">
      <c r="B280" s="51"/>
    </row>
    <row r="281" ht="12">
      <c r="B281" s="51"/>
    </row>
    <row r="282" ht="12">
      <c r="B282" s="51"/>
    </row>
    <row r="283" ht="12">
      <c r="B283" s="51"/>
    </row>
    <row r="284" ht="12">
      <c r="B284" s="51"/>
    </row>
    <row r="285" ht="12">
      <c r="B285" s="51"/>
    </row>
    <row r="286" ht="12">
      <c r="B286" s="51"/>
    </row>
    <row r="287" ht="12">
      <c r="B287" s="51"/>
    </row>
    <row r="288" ht="12">
      <c r="B288" s="51"/>
    </row>
    <row r="289" ht="12">
      <c r="B289" s="51"/>
    </row>
    <row r="290" ht="12">
      <c r="B290" s="51"/>
    </row>
    <row r="291" ht="12">
      <c r="B291" s="51"/>
    </row>
    <row r="292" ht="12">
      <c r="B292" s="51"/>
    </row>
    <row r="293" ht="12">
      <c r="B293" s="51"/>
    </row>
    <row r="294" ht="12">
      <c r="B294" s="51"/>
    </row>
    <row r="295" ht="12">
      <c r="B295" s="51"/>
    </row>
    <row r="296" ht="12">
      <c r="B296" s="51"/>
    </row>
    <row r="297" ht="12">
      <c r="B297" s="51"/>
    </row>
    <row r="298" ht="12">
      <c r="B298" s="51"/>
    </row>
    <row r="299" ht="12">
      <c r="B299" s="51"/>
    </row>
    <row r="300" ht="12">
      <c r="B300" s="51"/>
    </row>
    <row r="301" ht="12">
      <c r="B301" s="51"/>
    </row>
    <row r="302" ht="12">
      <c r="B302" s="51"/>
    </row>
    <row r="303" ht="12">
      <c r="B303" s="51"/>
    </row>
  </sheetData>
  <sheetProtection/>
  <mergeCells count="9">
    <mergeCell ref="F1:G1"/>
    <mergeCell ref="A2:G2"/>
    <mergeCell ref="F3:G3"/>
    <mergeCell ref="A190:E190"/>
    <mergeCell ref="A1:C1"/>
    <mergeCell ref="A3:C3"/>
    <mergeCell ref="A6:E6"/>
    <mergeCell ref="A188:B188"/>
    <mergeCell ref="A5:G5"/>
  </mergeCells>
  <printOptions/>
  <pageMargins left="0.47" right="0.25" top="0.17" bottom="0.45" header="0.17" footer="0.21"/>
  <pageSetup horizontalDpi="600" verticalDpi="600" orientation="portrait" paperSize="9" scale="80" r:id="rId1"/>
  <headerFooter alignWithMargins="0">
    <oddFooter>&amp;CСтраница &amp;P</oddFooter>
  </headerFooter>
  <ignoredErrors>
    <ignoredError sqref="C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Ария А. Голубева</cp:lastModifiedBy>
  <cp:lastPrinted>2013-04-29T11:10:26Z</cp:lastPrinted>
  <dcterms:created xsi:type="dcterms:W3CDTF">1996-10-08T23:32:33Z</dcterms:created>
  <dcterms:modified xsi:type="dcterms:W3CDTF">2013-06-20T11:13:57Z</dcterms:modified>
  <cp:category/>
  <cp:version/>
  <cp:contentType/>
  <cp:contentStatus/>
</cp:coreProperties>
</file>